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" i="3"/>
  <c r="G5" i="1" l="1"/>
  <c r="G4" i="1"/>
  <c r="G3" i="1"/>
  <c r="G25" i="3"/>
  <c r="G24" i="3"/>
  <c r="G23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" i="3"/>
  <c r="G26" i="3" l="1"/>
  <c r="G27" i="3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3" i="2"/>
  <c r="H3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3" i="2"/>
  <c r="H24" i="2" l="1"/>
  <c r="H25" i="2" s="1"/>
</calcChain>
</file>

<file path=xl/sharedStrings.xml><?xml version="1.0" encoding="utf-8"?>
<sst xmlns="http://schemas.openxmlformats.org/spreadsheetml/2006/main" count="95" uniqueCount="72">
  <si>
    <t>Tipo</t>
  </si>
  <si>
    <t>Comprimento (L - cm)</t>
  </si>
  <si>
    <t>K</t>
  </si>
  <si>
    <t>Perfil</t>
  </si>
  <si>
    <t>Barra</t>
  </si>
  <si>
    <t>r (indiv)</t>
  </si>
  <si>
    <t>r (grupo)</t>
  </si>
  <si>
    <t>lmín (tração)</t>
  </si>
  <si>
    <t>lmín(compressão)</t>
  </si>
  <si>
    <t>Quantidade</t>
  </si>
  <si>
    <t>Total</t>
  </si>
  <si>
    <t>Para toda a treliça</t>
  </si>
  <si>
    <t>Diagonal</t>
  </si>
  <si>
    <t>Banzo Superior</t>
  </si>
  <si>
    <t>Banzo Inferior</t>
  </si>
  <si>
    <t>Quant.</t>
  </si>
  <si>
    <t>Peso Unitário</t>
  </si>
  <si>
    <t>Peso Total</t>
  </si>
  <si>
    <t>Ulam 3''X6,11</t>
  </si>
  <si>
    <t>Ulam 3''X6,12</t>
  </si>
  <si>
    <t>Ferro Chato 3/4X1/8</t>
  </si>
  <si>
    <t>Chapas Espaçadoras</t>
  </si>
  <si>
    <t>TOTAL</t>
  </si>
  <si>
    <t>Kg/m</t>
  </si>
  <si>
    <t>Aluno</t>
  </si>
  <si>
    <t>Banzo superior</t>
  </si>
  <si>
    <t>Diagonais</t>
  </si>
  <si>
    <t>Chapa espaçadora</t>
  </si>
  <si>
    <t>Peso</t>
  </si>
  <si>
    <t>Data de entrega</t>
  </si>
  <si>
    <t>André Campos do Val</t>
  </si>
  <si>
    <t>Observações</t>
  </si>
  <si>
    <t>Nota Final</t>
  </si>
  <si>
    <t>William Campos</t>
  </si>
  <si>
    <t>Considerou K da diagonais igual a 1,00 (não está errado, mas poderia economizar se considerasse bi engastamento)
Não calculou Tração das diagonais com base na área líquida efetiva (-0,5)
Não considerou 2 chapas adicionais em cada barra conforme Norma(-0,5)</t>
  </si>
  <si>
    <t>Peso da questão</t>
  </si>
  <si>
    <t>Luiz Martins</t>
  </si>
  <si>
    <t>Carlos Branco</t>
  </si>
  <si>
    <t>Cálculos Perfeitos, acho que poderia ter passado U3''X6,11 nos banzos</t>
  </si>
  <si>
    <t>2L 5/8X1/8</t>
  </si>
  <si>
    <t>2L 5/8X1/9</t>
  </si>
  <si>
    <t>2L 5/8X1/10</t>
  </si>
  <si>
    <t>2L 5/8X1/11</t>
  </si>
  <si>
    <t>2L 5/8X1/12</t>
  </si>
  <si>
    <t>2L 5/8X1/13</t>
  </si>
  <si>
    <t>2L 5/8X1/14</t>
  </si>
  <si>
    <t>2L 5/8X1/15</t>
  </si>
  <si>
    <t>2L 5/8X1/16</t>
  </si>
  <si>
    <t>2L 5/8X1/17</t>
  </si>
  <si>
    <t>2L 5/8X1/18</t>
  </si>
  <si>
    <t>2L 5/8X1/19</t>
  </si>
  <si>
    <t>2L 5/8X1/20</t>
  </si>
  <si>
    <t>2L 5/8X1/21</t>
  </si>
  <si>
    <t>2L 5/8X1/22</t>
  </si>
  <si>
    <t>2L 5/8X1/23</t>
  </si>
  <si>
    <t>2L 5/8X1/24</t>
  </si>
  <si>
    <t>2L 5/8X1/25</t>
  </si>
  <si>
    <t>2L 5/8X1/26</t>
  </si>
  <si>
    <t>2L 5/8X1/27</t>
  </si>
  <si>
    <t>2L 5/8X1/28</t>
  </si>
  <si>
    <t>Considerou K.L/r do conjunto como sendo 4,32 (O maior raio de giração) o correto é verificar pelo menor raio de giração (-0,5)
Não considerou as chapas de ligação na lista de materiais (-0,5)</t>
  </si>
  <si>
    <t>Felipe Vasquez</t>
  </si>
  <si>
    <t>Haroldo Labes</t>
  </si>
  <si>
    <t>Não calculou a esbeltez limite (k.L/r &lt;200) adotou perfil muito esbelto (-1,5)</t>
  </si>
  <si>
    <t>Caio Liotti</t>
  </si>
  <si>
    <t>Roberto Liarth</t>
  </si>
  <si>
    <t>Algum erro aritmético na resolução de Nex e Ney (-1,0) para os banzos
Não calculou tração nas diagonais com base na área líquida efetiva (-0,5)
Não Calculou diagonais espaçadoras - nem adicionou em sua lista (-1)</t>
  </si>
  <si>
    <t xml:space="preserve">Kassio </t>
  </si>
  <si>
    <t>Considerou o K dos banzos superior e inferior como bi engastados. 
Não calculou Tração das diagonais com base na área líquida efetiva (-0,5)</t>
  </si>
  <si>
    <t xml:space="preserve">Considerou o K dos banzos superior e inferior como bi engastados. 
</t>
  </si>
  <si>
    <t xml:space="preserve">Considerou o K dos banzos superior e inferior como bi engastados.
</t>
  </si>
  <si>
    <t>Considerou o K dos banzos superior e inferior como bi engastados.
 adotou perfil muito esbelto para diagonais (-1,5)
Calculo das chapas espaçadoras está perfeito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</si>
</sst>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1" fillId="2" borderId="1" xfId="0" applyNumberFormat="1" applyFont="1" applyFill="1" applyBorder="1"/>
    <xf numFmtId="164" fontId="0" fillId="2" borderId="0" xfId="0" applyNumberFormat="1" applyFill="1"/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/>
    <xf numFmtId="16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6" sqref="I16"/>
    </sheetView>
  </sheetViews>
  <sheetFormatPr defaultRowHeight="15" x14ac:dyDescent="0.25"/>
  <cols>
    <col min="1" max="1" width="20.140625" style="1" bestFit="1" customWidth="1"/>
    <col min="2" max="2" width="15.5703125" style="1" bestFit="1" customWidth="1"/>
    <col min="3" max="3" width="14.28515625" style="1" bestFit="1" customWidth="1"/>
    <col min="4" max="4" width="13.5703125" style="1" bestFit="1" customWidth="1"/>
    <col min="5" max="5" width="20.28515625" style="1" customWidth="1"/>
    <col min="6" max="6" width="17" style="1" bestFit="1" customWidth="1"/>
    <col min="7" max="7" width="17" style="1" customWidth="1"/>
    <col min="8" max="8" width="11.85546875" style="1" bestFit="1" customWidth="1"/>
    <col min="9" max="9" width="105.28515625" style="1" bestFit="1" customWidth="1"/>
    <col min="10" max="10" width="5.5703125" style="1" bestFit="1" customWidth="1"/>
    <col min="11" max="11" width="5.5703125" style="1" customWidth="1"/>
    <col min="12" max="12" width="12.85546875" style="1" customWidth="1"/>
    <col min="13" max="16384" width="9.140625" style="1"/>
  </cols>
  <sheetData>
    <row r="1" spans="1:11" x14ac:dyDescent="0.25">
      <c r="B1" s="1" t="s">
        <v>35</v>
      </c>
      <c r="C1" s="1">
        <v>3</v>
      </c>
      <c r="D1" s="1">
        <v>3</v>
      </c>
      <c r="E1" s="1">
        <v>3</v>
      </c>
      <c r="F1" s="1">
        <v>1</v>
      </c>
    </row>
    <row r="2" spans="1:11" x14ac:dyDescent="0.25">
      <c r="A2" s="2" t="s">
        <v>24</v>
      </c>
      <c r="B2" s="2" t="s">
        <v>29</v>
      </c>
      <c r="C2" s="2" t="s">
        <v>25</v>
      </c>
      <c r="D2" s="2" t="s">
        <v>14</v>
      </c>
      <c r="E2" s="2" t="s">
        <v>26</v>
      </c>
      <c r="F2" s="2" t="s">
        <v>27</v>
      </c>
      <c r="G2" s="2" t="s">
        <v>32</v>
      </c>
      <c r="H2" s="2" t="s">
        <v>28</v>
      </c>
      <c r="I2" s="3" t="s">
        <v>31</v>
      </c>
    </row>
    <row r="3" spans="1:11" ht="45" x14ac:dyDescent="0.25">
      <c r="A3" s="2" t="s">
        <v>30</v>
      </c>
      <c r="B3" s="12">
        <v>42837</v>
      </c>
      <c r="C3" s="3">
        <v>3</v>
      </c>
      <c r="D3" s="3">
        <v>3</v>
      </c>
      <c r="E3" s="3">
        <v>2.5</v>
      </c>
      <c r="F3" s="3">
        <v>0.5</v>
      </c>
      <c r="G3" s="3">
        <f t="shared" ref="G3:G11" si="0">SUM(C3:F3)</f>
        <v>9</v>
      </c>
      <c r="H3" s="3">
        <v>307.23</v>
      </c>
      <c r="I3" s="13" t="s">
        <v>34</v>
      </c>
      <c r="J3" s="11"/>
      <c r="K3" s="11"/>
    </row>
    <row r="4" spans="1:11" ht="30" x14ac:dyDescent="0.25">
      <c r="A4" s="2" t="s">
        <v>33</v>
      </c>
      <c r="B4" s="12">
        <v>42808</v>
      </c>
      <c r="C4" s="3">
        <v>3</v>
      </c>
      <c r="D4" s="3">
        <v>3</v>
      </c>
      <c r="E4" s="3">
        <v>2.5</v>
      </c>
      <c r="F4" s="3">
        <v>0</v>
      </c>
      <c r="G4" s="3">
        <f t="shared" si="0"/>
        <v>8.5</v>
      </c>
      <c r="H4" s="3">
        <v>267.89999999999998</v>
      </c>
      <c r="I4" s="13" t="s">
        <v>68</v>
      </c>
      <c r="J4" s="11"/>
      <c r="K4" s="11"/>
    </row>
    <row r="5" spans="1:11" x14ac:dyDescent="0.25">
      <c r="A5" s="14" t="s">
        <v>36</v>
      </c>
      <c r="B5" s="15">
        <v>42841</v>
      </c>
      <c r="C5" s="16">
        <v>3</v>
      </c>
      <c r="D5" s="16">
        <v>3</v>
      </c>
      <c r="E5" s="16">
        <v>3</v>
      </c>
      <c r="F5" s="16">
        <v>1</v>
      </c>
      <c r="G5" s="16">
        <f t="shared" si="0"/>
        <v>10</v>
      </c>
      <c r="H5" s="16">
        <v>294.8</v>
      </c>
      <c r="I5" s="16" t="s">
        <v>38</v>
      </c>
      <c r="J5" s="11"/>
      <c r="K5" s="11"/>
    </row>
    <row r="6" spans="1:11" ht="45" x14ac:dyDescent="0.25">
      <c r="A6" s="2" t="s">
        <v>37</v>
      </c>
      <c r="B6" s="12">
        <v>42842</v>
      </c>
      <c r="C6" s="3">
        <v>3</v>
      </c>
      <c r="D6" s="3">
        <v>3</v>
      </c>
      <c r="E6" s="3">
        <v>3</v>
      </c>
      <c r="F6" s="3">
        <v>0</v>
      </c>
      <c r="G6" s="3">
        <f t="shared" si="0"/>
        <v>9</v>
      </c>
      <c r="H6" s="3">
        <v>247.98</v>
      </c>
      <c r="I6" s="13" t="s">
        <v>60</v>
      </c>
      <c r="J6" s="11"/>
      <c r="K6" s="11"/>
    </row>
    <row r="7" spans="1:11" ht="30" x14ac:dyDescent="0.25">
      <c r="A7" s="14" t="s">
        <v>61</v>
      </c>
      <c r="B7" s="15">
        <v>42838</v>
      </c>
      <c r="C7" s="16">
        <v>3</v>
      </c>
      <c r="D7" s="16">
        <v>3</v>
      </c>
      <c r="E7" s="16">
        <v>3</v>
      </c>
      <c r="F7" s="16">
        <v>1</v>
      </c>
      <c r="G7" s="16">
        <f t="shared" si="0"/>
        <v>10</v>
      </c>
      <c r="H7" s="16">
        <v>260</v>
      </c>
      <c r="I7" s="17" t="s">
        <v>69</v>
      </c>
      <c r="J7" s="11"/>
      <c r="K7" s="11"/>
    </row>
    <row r="8" spans="1:11" x14ac:dyDescent="0.25">
      <c r="A8" s="2" t="s">
        <v>62</v>
      </c>
      <c r="B8" s="12">
        <v>42837</v>
      </c>
      <c r="C8" s="3">
        <v>3</v>
      </c>
      <c r="D8" s="3">
        <v>3</v>
      </c>
      <c r="E8" s="3">
        <v>1.5</v>
      </c>
      <c r="F8" s="3">
        <v>1</v>
      </c>
      <c r="G8" s="3">
        <f t="shared" si="0"/>
        <v>8.5</v>
      </c>
      <c r="H8" s="3">
        <v>238.83</v>
      </c>
      <c r="I8" s="13" t="s">
        <v>63</v>
      </c>
      <c r="J8" s="11"/>
      <c r="K8" s="11"/>
    </row>
    <row r="9" spans="1:11" ht="30" x14ac:dyDescent="0.25">
      <c r="A9" s="14" t="s">
        <v>64</v>
      </c>
      <c r="B9" s="15">
        <v>42837</v>
      </c>
      <c r="C9" s="16">
        <v>3</v>
      </c>
      <c r="D9" s="16">
        <v>3</v>
      </c>
      <c r="E9" s="16">
        <v>3</v>
      </c>
      <c r="F9" s="16">
        <v>1</v>
      </c>
      <c r="G9" s="16">
        <f t="shared" si="0"/>
        <v>10</v>
      </c>
      <c r="H9" s="16">
        <v>260</v>
      </c>
      <c r="I9" s="17" t="s">
        <v>70</v>
      </c>
      <c r="J9" s="11"/>
      <c r="K9" s="11"/>
    </row>
    <row r="10" spans="1:11" ht="45" x14ac:dyDescent="0.25">
      <c r="A10" s="2" t="s">
        <v>65</v>
      </c>
      <c r="B10" s="12">
        <v>42838</v>
      </c>
      <c r="C10" s="3">
        <v>2</v>
      </c>
      <c r="D10" s="3">
        <v>2</v>
      </c>
      <c r="E10" s="3">
        <v>2.5</v>
      </c>
      <c r="F10" s="3">
        <v>0</v>
      </c>
      <c r="G10" s="3">
        <f t="shared" si="0"/>
        <v>6.5</v>
      </c>
      <c r="H10" s="3">
        <v>234.08</v>
      </c>
      <c r="I10" s="13" t="s">
        <v>66</v>
      </c>
      <c r="J10" s="11"/>
      <c r="K10" s="11"/>
    </row>
    <row r="11" spans="1:11" ht="45" x14ac:dyDescent="0.25">
      <c r="A11" s="2" t="s">
        <v>67</v>
      </c>
      <c r="B11" s="12">
        <v>42840</v>
      </c>
      <c r="C11" s="3">
        <v>3</v>
      </c>
      <c r="D11" s="3">
        <v>3</v>
      </c>
      <c r="E11" s="3">
        <v>1.5</v>
      </c>
      <c r="F11" s="3">
        <v>1</v>
      </c>
      <c r="G11" s="3">
        <f t="shared" si="0"/>
        <v>8.5</v>
      </c>
      <c r="H11" s="3">
        <v>239</v>
      </c>
      <c r="I11" s="13" t="s">
        <v>71</v>
      </c>
      <c r="J11" s="11"/>
      <c r="K11" s="11"/>
    </row>
    <row r="12" spans="1:11" x14ac:dyDescent="0.25">
      <c r="J12" s="11"/>
      <c r="K12" s="11"/>
    </row>
    <row r="13" spans="1:11" x14ac:dyDescent="0.25">
      <c r="J13" s="11"/>
      <c r="K13" s="11"/>
    </row>
    <row r="14" spans="1:11" x14ac:dyDescent="0.25">
      <c r="J14" s="11"/>
      <c r="K14" s="11"/>
    </row>
    <row r="15" spans="1:11" x14ac:dyDescent="0.25">
      <c r="J15" s="11"/>
      <c r="K15" s="11"/>
    </row>
    <row r="16" spans="1:11" x14ac:dyDescent="0.25">
      <c r="J16" s="11"/>
      <c r="K16" s="11"/>
    </row>
    <row r="17" spans="10:11" x14ac:dyDescent="0.25">
      <c r="J17" s="11"/>
      <c r="K17" s="11"/>
    </row>
    <row r="18" spans="10:11" x14ac:dyDescent="0.25">
      <c r="J18" s="11"/>
      <c r="K18" s="11"/>
    </row>
    <row r="19" spans="10:11" x14ac:dyDescent="0.25">
      <c r="J19" s="11"/>
      <c r="K19" s="11"/>
    </row>
    <row r="20" spans="10:11" x14ac:dyDescent="0.25">
      <c r="J20" s="11"/>
      <c r="K20" s="11"/>
    </row>
    <row r="21" spans="10:11" x14ac:dyDescent="0.25">
      <c r="J21" s="11"/>
      <c r="K21" s="11"/>
    </row>
    <row r="22" spans="10:11" x14ac:dyDescent="0.25">
      <c r="J22" s="11"/>
      <c r="K22" s="11"/>
    </row>
    <row r="23" spans="10:11" x14ac:dyDescent="0.25">
      <c r="J23" s="11"/>
      <c r="K23" s="1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A2" sqref="A2:H25"/>
    </sheetView>
  </sheetViews>
  <sheetFormatPr defaultRowHeight="15" x14ac:dyDescent="0.25"/>
  <cols>
    <col min="1" max="1" width="9.140625" style="1"/>
    <col min="2" max="2" width="20.42578125" style="1" bestFit="1" customWidth="1"/>
    <col min="3" max="4" width="9.140625" style="1"/>
    <col min="5" max="5" width="12.140625" style="1" bestFit="1" customWidth="1"/>
    <col min="6" max="6" width="4" style="1" bestFit="1" customWidth="1"/>
    <col min="7" max="7" width="17" style="1" bestFit="1" customWidth="1"/>
    <col min="8" max="8" width="11.42578125" style="1" bestFit="1" customWidth="1"/>
    <col min="9" max="16384" width="9.140625" style="1"/>
  </cols>
  <sheetData>
    <row r="2" spans="1:8" x14ac:dyDescent="0.25">
      <c r="A2" s="5" t="s">
        <v>4</v>
      </c>
      <c r="B2" s="5" t="s">
        <v>1</v>
      </c>
      <c r="C2" s="5" t="s">
        <v>5</v>
      </c>
      <c r="D2" s="5" t="s">
        <v>6</v>
      </c>
      <c r="E2" s="5" t="s">
        <v>7</v>
      </c>
      <c r="F2" s="5" t="s">
        <v>2</v>
      </c>
      <c r="G2" s="5" t="s">
        <v>8</v>
      </c>
      <c r="H2" s="5" t="s">
        <v>9</v>
      </c>
    </row>
    <row r="3" spans="1:8" x14ac:dyDescent="0.25">
      <c r="A3" s="6">
        <v>1</v>
      </c>
      <c r="B3" s="6">
        <v>150</v>
      </c>
      <c r="C3" s="6">
        <v>0.47</v>
      </c>
      <c r="D3" s="6">
        <v>0.44350000000000001</v>
      </c>
      <c r="E3" s="6">
        <f>300*C3</f>
        <v>141</v>
      </c>
      <c r="F3" s="6">
        <v>0.5</v>
      </c>
      <c r="G3" s="7">
        <f>0.5*(F3*B3/D3)*C3</f>
        <v>39.740698985343855</v>
      </c>
      <c r="H3" s="6">
        <f>ROUNDUP(MIN(B3/G3+2,E3),0)</f>
        <v>6</v>
      </c>
    </row>
    <row r="4" spans="1:8" x14ac:dyDescent="0.25">
      <c r="A4" s="6">
        <v>2</v>
      </c>
      <c r="B4" s="6">
        <v>158.80000000000001</v>
      </c>
      <c r="C4" s="6">
        <v>0.47</v>
      </c>
      <c r="D4" s="6">
        <v>0.44350000000000001</v>
      </c>
      <c r="E4" s="6">
        <f t="shared" ref="E4:E23" si="0">300*C4</f>
        <v>141</v>
      </c>
      <c r="F4" s="6">
        <v>0.5</v>
      </c>
      <c r="G4" s="7">
        <f t="shared" ref="G4:G23" si="1">0.5*(F4*B4/D4)*C4</f>
        <v>42.072153325817368</v>
      </c>
      <c r="H4" s="6">
        <f t="shared" ref="H4:H23" si="2">ROUNDUP(MIN(B4/G4+2,E4),0)</f>
        <v>6</v>
      </c>
    </row>
    <row r="5" spans="1:8" x14ac:dyDescent="0.25">
      <c r="A5" s="6">
        <v>3</v>
      </c>
      <c r="B5" s="6">
        <v>140</v>
      </c>
      <c r="C5" s="6">
        <v>0.47</v>
      </c>
      <c r="D5" s="6">
        <v>0.44350000000000001</v>
      </c>
      <c r="E5" s="6">
        <f t="shared" si="0"/>
        <v>141</v>
      </c>
      <c r="F5" s="6">
        <v>0.5</v>
      </c>
      <c r="G5" s="7">
        <f t="shared" si="1"/>
        <v>37.091319052987593</v>
      </c>
      <c r="H5" s="6">
        <f t="shared" si="2"/>
        <v>6</v>
      </c>
    </row>
    <row r="6" spans="1:8" x14ac:dyDescent="0.25">
      <c r="A6" s="6">
        <v>4</v>
      </c>
      <c r="B6" s="6">
        <v>150.1</v>
      </c>
      <c r="C6" s="6">
        <v>0.47</v>
      </c>
      <c r="D6" s="6">
        <v>0.44350000000000001</v>
      </c>
      <c r="E6" s="6">
        <f t="shared" si="0"/>
        <v>141</v>
      </c>
      <c r="F6" s="6">
        <v>0.5</v>
      </c>
      <c r="G6" s="7">
        <f t="shared" si="1"/>
        <v>39.767192784667415</v>
      </c>
      <c r="H6" s="6">
        <f t="shared" si="2"/>
        <v>6</v>
      </c>
    </row>
    <row r="7" spans="1:8" x14ac:dyDescent="0.25">
      <c r="A7" s="6">
        <v>5</v>
      </c>
      <c r="B7" s="6">
        <v>130</v>
      </c>
      <c r="C7" s="6">
        <v>0.47</v>
      </c>
      <c r="D7" s="6">
        <v>0.44350000000000001</v>
      </c>
      <c r="E7" s="6">
        <f t="shared" si="0"/>
        <v>141</v>
      </c>
      <c r="F7" s="6">
        <v>0.5</v>
      </c>
      <c r="G7" s="7">
        <f t="shared" si="1"/>
        <v>34.441939120631339</v>
      </c>
      <c r="H7" s="6">
        <f t="shared" si="2"/>
        <v>6</v>
      </c>
    </row>
    <row r="8" spans="1:8" x14ac:dyDescent="0.25">
      <c r="A8" s="6">
        <v>6</v>
      </c>
      <c r="B8" s="6">
        <v>141.5</v>
      </c>
      <c r="C8" s="6">
        <v>0.47</v>
      </c>
      <c r="D8" s="6">
        <v>0.44350000000000001</v>
      </c>
      <c r="E8" s="6">
        <f t="shared" si="0"/>
        <v>141</v>
      </c>
      <c r="F8" s="6">
        <v>0.5</v>
      </c>
      <c r="G8" s="7">
        <f t="shared" si="1"/>
        <v>37.488726042841037</v>
      </c>
      <c r="H8" s="6">
        <f t="shared" si="2"/>
        <v>6</v>
      </c>
    </row>
    <row r="9" spans="1:8" x14ac:dyDescent="0.25">
      <c r="A9" s="6">
        <v>7</v>
      </c>
      <c r="B9" s="6">
        <v>120</v>
      </c>
      <c r="C9" s="6">
        <v>0.47</v>
      </c>
      <c r="D9" s="6">
        <v>0.44350000000000001</v>
      </c>
      <c r="E9" s="6">
        <f t="shared" si="0"/>
        <v>141</v>
      </c>
      <c r="F9" s="6">
        <v>0.5</v>
      </c>
      <c r="G9" s="7">
        <f t="shared" si="1"/>
        <v>31.792559188275085</v>
      </c>
      <c r="H9" s="6">
        <f t="shared" si="2"/>
        <v>6</v>
      </c>
    </row>
    <row r="10" spans="1:8" x14ac:dyDescent="0.25">
      <c r="A10" s="6">
        <v>8</v>
      </c>
      <c r="B10" s="6">
        <v>133.1</v>
      </c>
      <c r="C10" s="6">
        <v>0.47</v>
      </c>
      <c r="D10" s="6">
        <v>0.44350000000000001</v>
      </c>
      <c r="E10" s="6">
        <f t="shared" si="0"/>
        <v>141</v>
      </c>
      <c r="F10" s="6">
        <v>0.5</v>
      </c>
      <c r="G10" s="7">
        <f t="shared" si="1"/>
        <v>35.263246899661773</v>
      </c>
      <c r="H10" s="6">
        <f t="shared" si="2"/>
        <v>6</v>
      </c>
    </row>
    <row r="11" spans="1:8" x14ac:dyDescent="0.25">
      <c r="A11" s="6">
        <v>9</v>
      </c>
      <c r="B11" s="6">
        <v>110</v>
      </c>
      <c r="C11" s="6">
        <v>0.47</v>
      </c>
      <c r="D11" s="6">
        <v>0.44350000000000001</v>
      </c>
      <c r="E11" s="6">
        <f t="shared" si="0"/>
        <v>141</v>
      </c>
      <c r="F11" s="6">
        <v>0.5</v>
      </c>
      <c r="G11" s="7">
        <f t="shared" si="1"/>
        <v>29.143179255918827</v>
      </c>
      <c r="H11" s="6">
        <f t="shared" si="2"/>
        <v>6</v>
      </c>
    </row>
    <row r="12" spans="1:8" x14ac:dyDescent="0.25">
      <c r="A12" s="6">
        <v>10</v>
      </c>
      <c r="B12" s="6">
        <v>125</v>
      </c>
      <c r="C12" s="6">
        <v>0.47</v>
      </c>
      <c r="D12" s="6">
        <v>0.44350000000000001</v>
      </c>
      <c r="E12" s="6">
        <f t="shared" si="0"/>
        <v>141</v>
      </c>
      <c r="F12" s="6">
        <v>0.5</v>
      </c>
      <c r="G12" s="7">
        <f t="shared" si="1"/>
        <v>33.117249154453212</v>
      </c>
      <c r="H12" s="6">
        <f t="shared" si="2"/>
        <v>6</v>
      </c>
    </row>
    <row r="13" spans="1:8" x14ac:dyDescent="0.25">
      <c r="A13" s="6">
        <v>11</v>
      </c>
      <c r="B13" s="6">
        <v>100</v>
      </c>
      <c r="C13" s="6">
        <v>0.47</v>
      </c>
      <c r="D13" s="6">
        <v>0.44350000000000001</v>
      </c>
      <c r="E13" s="6">
        <f t="shared" si="0"/>
        <v>141</v>
      </c>
      <c r="F13" s="6">
        <v>0.5</v>
      </c>
      <c r="G13" s="7">
        <f t="shared" si="1"/>
        <v>26.49379932356257</v>
      </c>
      <c r="H13" s="6">
        <f t="shared" si="2"/>
        <v>6</v>
      </c>
    </row>
    <row r="14" spans="1:8" x14ac:dyDescent="0.25">
      <c r="A14" s="6">
        <v>12</v>
      </c>
      <c r="B14" s="6">
        <v>117.2</v>
      </c>
      <c r="C14" s="6">
        <v>0.47</v>
      </c>
      <c r="D14" s="6">
        <v>0.44350000000000001</v>
      </c>
      <c r="E14" s="6">
        <f t="shared" si="0"/>
        <v>141</v>
      </c>
      <c r="F14" s="6">
        <v>0.5</v>
      </c>
      <c r="G14" s="7">
        <f t="shared" si="1"/>
        <v>31.050732807215329</v>
      </c>
      <c r="H14" s="6">
        <f t="shared" si="2"/>
        <v>6</v>
      </c>
    </row>
    <row r="15" spans="1:8" x14ac:dyDescent="0.25">
      <c r="A15" s="6">
        <v>13</v>
      </c>
      <c r="B15" s="6">
        <v>90</v>
      </c>
      <c r="C15" s="6">
        <v>0.47</v>
      </c>
      <c r="D15" s="6">
        <v>0.44350000000000001</v>
      </c>
      <c r="E15" s="6">
        <f t="shared" si="0"/>
        <v>141</v>
      </c>
      <c r="F15" s="6">
        <v>0.5</v>
      </c>
      <c r="G15" s="7">
        <f t="shared" si="1"/>
        <v>23.844419391206308</v>
      </c>
      <c r="H15" s="6">
        <f t="shared" si="2"/>
        <v>6</v>
      </c>
    </row>
    <row r="16" spans="1:8" x14ac:dyDescent="0.25">
      <c r="A16" s="6">
        <v>14</v>
      </c>
      <c r="B16" s="6">
        <v>109.7</v>
      </c>
      <c r="C16" s="6">
        <v>0.47</v>
      </c>
      <c r="D16" s="6">
        <v>0.44350000000000001</v>
      </c>
      <c r="E16" s="6">
        <f t="shared" si="0"/>
        <v>141</v>
      </c>
      <c r="F16" s="6">
        <v>0.5</v>
      </c>
      <c r="G16" s="7">
        <f t="shared" si="1"/>
        <v>29.063697857948139</v>
      </c>
      <c r="H16" s="6">
        <f t="shared" si="2"/>
        <v>6</v>
      </c>
    </row>
    <row r="17" spans="1:8" x14ac:dyDescent="0.25">
      <c r="A17" s="6">
        <v>15</v>
      </c>
      <c r="B17" s="6">
        <v>80</v>
      </c>
      <c r="C17" s="6">
        <v>0.47</v>
      </c>
      <c r="D17" s="6">
        <v>0.44350000000000001</v>
      </c>
      <c r="E17" s="6">
        <f t="shared" si="0"/>
        <v>141</v>
      </c>
      <c r="F17" s="6">
        <v>0.5</v>
      </c>
      <c r="G17" s="7">
        <f t="shared" si="1"/>
        <v>21.195039458850054</v>
      </c>
      <c r="H17" s="6">
        <f t="shared" si="2"/>
        <v>6</v>
      </c>
    </row>
    <row r="18" spans="1:8" x14ac:dyDescent="0.25">
      <c r="A18" s="6">
        <v>16</v>
      </c>
      <c r="B18" s="6">
        <v>102.6</v>
      </c>
      <c r="C18" s="6">
        <v>0.47</v>
      </c>
      <c r="D18" s="6">
        <v>0.44350000000000001</v>
      </c>
      <c r="E18" s="6">
        <f t="shared" si="0"/>
        <v>141</v>
      </c>
      <c r="F18" s="6">
        <v>0.5</v>
      </c>
      <c r="G18" s="7">
        <f t="shared" si="1"/>
        <v>27.182638105975194</v>
      </c>
      <c r="H18" s="6">
        <f t="shared" si="2"/>
        <v>6</v>
      </c>
    </row>
    <row r="19" spans="1:8" x14ac:dyDescent="0.25">
      <c r="A19" s="6">
        <v>17</v>
      </c>
      <c r="B19" s="6">
        <v>70</v>
      </c>
      <c r="C19" s="6">
        <v>0.47</v>
      </c>
      <c r="D19" s="6">
        <v>0.44350000000000001</v>
      </c>
      <c r="E19" s="6">
        <f t="shared" si="0"/>
        <v>141</v>
      </c>
      <c r="F19" s="6">
        <v>0.5</v>
      </c>
      <c r="G19" s="7">
        <f t="shared" si="1"/>
        <v>18.545659526493797</v>
      </c>
      <c r="H19" s="6">
        <f t="shared" si="2"/>
        <v>6</v>
      </c>
    </row>
    <row r="20" spans="1:8" x14ac:dyDescent="0.25">
      <c r="A20" s="6">
        <v>18</v>
      </c>
      <c r="B20" s="6">
        <v>96</v>
      </c>
      <c r="C20" s="6">
        <v>0.47</v>
      </c>
      <c r="D20" s="6">
        <v>0.44350000000000001</v>
      </c>
      <c r="E20" s="6">
        <f t="shared" si="0"/>
        <v>141</v>
      </c>
      <c r="F20" s="6">
        <v>0.5</v>
      </c>
      <c r="G20" s="7">
        <f t="shared" si="1"/>
        <v>25.434047350620066</v>
      </c>
      <c r="H20" s="6">
        <f t="shared" si="2"/>
        <v>6</v>
      </c>
    </row>
    <row r="21" spans="1:8" x14ac:dyDescent="0.25">
      <c r="A21" s="6">
        <v>19</v>
      </c>
      <c r="B21" s="6">
        <v>60</v>
      </c>
      <c r="C21" s="6">
        <v>0.47</v>
      </c>
      <c r="D21" s="6">
        <v>0.44350000000000001</v>
      </c>
      <c r="E21" s="6">
        <f t="shared" si="0"/>
        <v>141</v>
      </c>
      <c r="F21" s="6">
        <v>0.5</v>
      </c>
      <c r="G21" s="7">
        <f t="shared" si="1"/>
        <v>15.896279594137543</v>
      </c>
      <c r="H21" s="6">
        <f t="shared" si="2"/>
        <v>6</v>
      </c>
    </row>
    <row r="22" spans="1:8" x14ac:dyDescent="0.25">
      <c r="A22" s="6">
        <v>20</v>
      </c>
      <c r="B22" s="6">
        <v>90.1</v>
      </c>
      <c r="C22" s="6">
        <v>0.47</v>
      </c>
      <c r="D22" s="6">
        <v>0.44350000000000001</v>
      </c>
      <c r="E22" s="6">
        <f t="shared" si="0"/>
        <v>141</v>
      </c>
      <c r="F22" s="6">
        <v>0.5</v>
      </c>
      <c r="G22" s="7">
        <f t="shared" si="1"/>
        <v>23.870913190529873</v>
      </c>
      <c r="H22" s="6">
        <f t="shared" si="2"/>
        <v>6</v>
      </c>
    </row>
    <row r="23" spans="1:8" x14ac:dyDescent="0.25">
      <c r="A23" s="6">
        <v>21</v>
      </c>
      <c r="B23" s="6">
        <v>50</v>
      </c>
      <c r="C23" s="6">
        <v>0.47</v>
      </c>
      <c r="D23" s="6">
        <v>0.44350000000000001</v>
      </c>
      <c r="E23" s="6">
        <f t="shared" si="0"/>
        <v>141</v>
      </c>
      <c r="F23" s="6">
        <v>0.5</v>
      </c>
      <c r="G23" s="7">
        <f t="shared" si="1"/>
        <v>13.246899661781285</v>
      </c>
      <c r="H23" s="6">
        <f t="shared" si="2"/>
        <v>6</v>
      </c>
    </row>
    <row r="24" spans="1:8" x14ac:dyDescent="0.25">
      <c r="A24" s="8"/>
      <c r="B24" s="8"/>
      <c r="C24" s="8"/>
      <c r="D24" s="8"/>
      <c r="E24" s="8"/>
      <c r="F24" s="8"/>
      <c r="G24" s="5" t="s">
        <v>10</v>
      </c>
      <c r="H24" s="6">
        <f>SUM(H3:H23)</f>
        <v>126</v>
      </c>
    </row>
    <row r="25" spans="1:8" x14ac:dyDescent="0.25">
      <c r="A25" s="8"/>
      <c r="B25" s="8"/>
      <c r="C25" s="8"/>
      <c r="D25" s="8"/>
      <c r="E25" s="8"/>
      <c r="F25" s="8"/>
      <c r="G25" s="5" t="s">
        <v>11</v>
      </c>
      <c r="H25" s="6">
        <f>H24*2</f>
        <v>252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G27"/>
    </sheetView>
  </sheetViews>
  <sheetFormatPr defaultRowHeight="15" x14ac:dyDescent="0.25"/>
  <cols>
    <col min="1" max="1" width="9.140625" style="1"/>
    <col min="2" max="2" width="18.85546875" style="1" bestFit="1" customWidth="1"/>
    <col min="3" max="3" width="20.42578125" style="1" bestFit="1" customWidth="1"/>
    <col min="4" max="4" width="18.7109375" style="1" bestFit="1" customWidth="1"/>
    <col min="5" max="5" width="12.28515625" style="1" bestFit="1" customWidth="1"/>
    <col min="6" max="6" width="13.140625" style="1" bestFit="1" customWidth="1"/>
    <col min="7" max="7" width="10.140625" style="1" bestFit="1" customWidth="1"/>
    <col min="8" max="16384" width="9.140625" style="1"/>
  </cols>
  <sheetData>
    <row r="1" spans="1:8" x14ac:dyDescent="0.25">
      <c r="A1" s="5" t="s">
        <v>4</v>
      </c>
      <c r="B1" s="5" t="s">
        <v>3</v>
      </c>
      <c r="C1" s="5" t="s">
        <v>1</v>
      </c>
      <c r="D1" s="5" t="s">
        <v>0</v>
      </c>
      <c r="E1" s="5" t="s">
        <v>15</v>
      </c>
      <c r="F1" s="5" t="s">
        <v>16</v>
      </c>
      <c r="G1" s="5" t="s">
        <v>17</v>
      </c>
    </row>
    <row r="2" spans="1:8" x14ac:dyDescent="0.25">
      <c r="A2" s="6">
        <v>1</v>
      </c>
      <c r="B2" s="6" t="s">
        <v>39</v>
      </c>
      <c r="C2" s="6">
        <v>150</v>
      </c>
      <c r="D2" s="6" t="s">
        <v>12</v>
      </c>
      <c r="E2" s="6">
        <v>1</v>
      </c>
      <c r="F2" s="9">
        <v>1.4200000000000001E-2</v>
      </c>
      <c r="G2" s="4">
        <f>F2*E2*C2</f>
        <v>2.1300000000000003</v>
      </c>
      <c r="H2" s="1">
        <f>E2*C2</f>
        <v>150</v>
      </c>
    </row>
    <row r="3" spans="1:8" x14ac:dyDescent="0.25">
      <c r="A3" s="6">
        <v>2</v>
      </c>
      <c r="B3" s="6" t="s">
        <v>40</v>
      </c>
      <c r="C3" s="6">
        <v>158.80000000000001</v>
      </c>
      <c r="D3" s="6" t="s">
        <v>12</v>
      </c>
      <c r="E3" s="6">
        <v>2</v>
      </c>
      <c r="F3" s="9">
        <v>1.4200000000000001E-2</v>
      </c>
      <c r="G3" s="4">
        <f t="shared" ref="G3:G24" si="0">F3*E3*C3</f>
        <v>4.5099200000000002</v>
      </c>
      <c r="H3" s="1">
        <f t="shared" ref="H3:H22" si="1">E3*C3</f>
        <v>317.60000000000002</v>
      </c>
    </row>
    <row r="4" spans="1:8" x14ac:dyDescent="0.25">
      <c r="A4" s="6">
        <v>3</v>
      </c>
      <c r="B4" s="6" t="s">
        <v>41</v>
      </c>
      <c r="C4" s="6">
        <v>140</v>
      </c>
      <c r="D4" s="6" t="s">
        <v>12</v>
      </c>
      <c r="E4" s="6">
        <v>2</v>
      </c>
      <c r="F4" s="9">
        <v>1.4200000000000001E-2</v>
      </c>
      <c r="G4" s="4">
        <f t="shared" si="0"/>
        <v>3.9760000000000004</v>
      </c>
      <c r="H4" s="1">
        <f t="shared" si="1"/>
        <v>280</v>
      </c>
    </row>
    <row r="5" spans="1:8" x14ac:dyDescent="0.25">
      <c r="A5" s="6">
        <v>4</v>
      </c>
      <c r="B5" s="6" t="s">
        <v>42</v>
      </c>
      <c r="C5" s="6">
        <v>150.1</v>
      </c>
      <c r="D5" s="6" t="s">
        <v>12</v>
      </c>
      <c r="E5" s="6">
        <v>2</v>
      </c>
      <c r="F5" s="9">
        <v>1.4200000000000001E-2</v>
      </c>
      <c r="G5" s="4">
        <f t="shared" si="0"/>
        <v>4.2628399999999997</v>
      </c>
      <c r="H5" s="1">
        <f t="shared" si="1"/>
        <v>300.2</v>
      </c>
    </row>
    <row r="6" spans="1:8" x14ac:dyDescent="0.25">
      <c r="A6" s="6">
        <v>5</v>
      </c>
      <c r="B6" s="6" t="s">
        <v>43</v>
      </c>
      <c r="C6" s="6">
        <v>130</v>
      </c>
      <c r="D6" s="6" t="s">
        <v>12</v>
      </c>
      <c r="E6" s="6">
        <v>2</v>
      </c>
      <c r="F6" s="9">
        <v>1.4200000000000001E-2</v>
      </c>
      <c r="G6" s="4">
        <f t="shared" si="0"/>
        <v>3.6920000000000002</v>
      </c>
      <c r="H6" s="1">
        <f t="shared" si="1"/>
        <v>260</v>
      </c>
    </row>
    <row r="7" spans="1:8" x14ac:dyDescent="0.25">
      <c r="A7" s="6">
        <v>6</v>
      </c>
      <c r="B7" s="6" t="s">
        <v>44</v>
      </c>
      <c r="C7" s="6">
        <v>141.5</v>
      </c>
      <c r="D7" s="6" t="s">
        <v>12</v>
      </c>
      <c r="E7" s="6">
        <v>2</v>
      </c>
      <c r="F7" s="9">
        <v>1.4200000000000001E-2</v>
      </c>
      <c r="G7" s="4">
        <f t="shared" si="0"/>
        <v>4.0186000000000002</v>
      </c>
      <c r="H7" s="1">
        <f t="shared" si="1"/>
        <v>283</v>
      </c>
    </row>
    <row r="8" spans="1:8" x14ac:dyDescent="0.25">
      <c r="A8" s="6">
        <v>7</v>
      </c>
      <c r="B8" s="6" t="s">
        <v>45</v>
      </c>
      <c r="C8" s="6">
        <v>120</v>
      </c>
      <c r="D8" s="6" t="s">
        <v>12</v>
      </c>
      <c r="E8" s="6">
        <v>2</v>
      </c>
      <c r="F8" s="9">
        <v>1.4200000000000001E-2</v>
      </c>
      <c r="G8" s="4">
        <f t="shared" si="0"/>
        <v>3.4080000000000004</v>
      </c>
      <c r="H8" s="1">
        <f t="shared" si="1"/>
        <v>240</v>
      </c>
    </row>
    <row r="9" spans="1:8" x14ac:dyDescent="0.25">
      <c r="A9" s="6">
        <v>8</v>
      </c>
      <c r="B9" s="6" t="s">
        <v>46</v>
      </c>
      <c r="C9" s="6">
        <v>133.1</v>
      </c>
      <c r="D9" s="6" t="s">
        <v>12</v>
      </c>
      <c r="E9" s="6">
        <v>2</v>
      </c>
      <c r="F9" s="9">
        <v>1.4200000000000001E-2</v>
      </c>
      <c r="G9" s="4">
        <f t="shared" si="0"/>
        <v>3.7800400000000001</v>
      </c>
      <c r="H9" s="1">
        <f t="shared" si="1"/>
        <v>266.2</v>
      </c>
    </row>
    <row r="10" spans="1:8" x14ac:dyDescent="0.25">
      <c r="A10" s="6">
        <v>9</v>
      </c>
      <c r="B10" s="6" t="s">
        <v>47</v>
      </c>
      <c r="C10" s="6">
        <v>110</v>
      </c>
      <c r="D10" s="6" t="s">
        <v>12</v>
      </c>
      <c r="E10" s="6">
        <v>2</v>
      </c>
      <c r="F10" s="9">
        <v>1.4200000000000001E-2</v>
      </c>
      <c r="G10" s="4">
        <f t="shared" si="0"/>
        <v>3.1240000000000001</v>
      </c>
      <c r="H10" s="1">
        <f t="shared" si="1"/>
        <v>220</v>
      </c>
    </row>
    <row r="11" spans="1:8" x14ac:dyDescent="0.25">
      <c r="A11" s="6">
        <v>10</v>
      </c>
      <c r="B11" s="6" t="s">
        <v>48</v>
      </c>
      <c r="C11" s="6">
        <v>125</v>
      </c>
      <c r="D11" s="6" t="s">
        <v>12</v>
      </c>
      <c r="E11" s="6">
        <v>2</v>
      </c>
      <c r="F11" s="9">
        <v>1.4200000000000001E-2</v>
      </c>
      <c r="G11" s="4">
        <f t="shared" si="0"/>
        <v>3.5500000000000003</v>
      </c>
      <c r="H11" s="1">
        <f t="shared" si="1"/>
        <v>250</v>
      </c>
    </row>
    <row r="12" spans="1:8" x14ac:dyDescent="0.25">
      <c r="A12" s="6">
        <v>11</v>
      </c>
      <c r="B12" s="6" t="s">
        <v>49</v>
      </c>
      <c r="C12" s="6">
        <v>100</v>
      </c>
      <c r="D12" s="6" t="s">
        <v>12</v>
      </c>
      <c r="E12" s="6">
        <v>2</v>
      </c>
      <c r="F12" s="9">
        <v>1.4200000000000001E-2</v>
      </c>
      <c r="G12" s="4">
        <f t="shared" si="0"/>
        <v>2.8400000000000003</v>
      </c>
      <c r="H12" s="1">
        <f t="shared" si="1"/>
        <v>200</v>
      </c>
    </row>
    <row r="13" spans="1:8" x14ac:dyDescent="0.25">
      <c r="A13" s="6">
        <v>12</v>
      </c>
      <c r="B13" s="6" t="s">
        <v>50</v>
      </c>
      <c r="C13" s="6">
        <v>117.2</v>
      </c>
      <c r="D13" s="6" t="s">
        <v>12</v>
      </c>
      <c r="E13" s="6">
        <v>2</v>
      </c>
      <c r="F13" s="9">
        <v>1.4200000000000001E-2</v>
      </c>
      <c r="G13" s="4">
        <f t="shared" si="0"/>
        <v>3.3284800000000003</v>
      </c>
      <c r="H13" s="1">
        <f t="shared" si="1"/>
        <v>234.4</v>
      </c>
    </row>
    <row r="14" spans="1:8" x14ac:dyDescent="0.25">
      <c r="A14" s="6">
        <v>13</v>
      </c>
      <c r="B14" s="6" t="s">
        <v>51</v>
      </c>
      <c r="C14" s="6">
        <v>90</v>
      </c>
      <c r="D14" s="6" t="s">
        <v>12</v>
      </c>
      <c r="E14" s="6">
        <v>2</v>
      </c>
      <c r="F14" s="9">
        <v>1.4200000000000001E-2</v>
      </c>
      <c r="G14" s="4">
        <f t="shared" si="0"/>
        <v>2.556</v>
      </c>
      <c r="H14" s="1">
        <f t="shared" si="1"/>
        <v>180</v>
      </c>
    </row>
    <row r="15" spans="1:8" x14ac:dyDescent="0.25">
      <c r="A15" s="6">
        <v>14</v>
      </c>
      <c r="B15" s="6" t="s">
        <v>52</v>
      </c>
      <c r="C15" s="6">
        <v>109.7</v>
      </c>
      <c r="D15" s="6" t="s">
        <v>12</v>
      </c>
      <c r="E15" s="6">
        <v>2</v>
      </c>
      <c r="F15" s="9">
        <v>1.4200000000000001E-2</v>
      </c>
      <c r="G15" s="4">
        <f t="shared" si="0"/>
        <v>3.1154800000000002</v>
      </c>
      <c r="H15" s="1">
        <f t="shared" si="1"/>
        <v>219.4</v>
      </c>
    </row>
    <row r="16" spans="1:8" x14ac:dyDescent="0.25">
      <c r="A16" s="6">
        <v>15</v>
      </c>
      <c r="B16" s="6" t="s">
        <v>53</v>
      </c>
      <c r="C16" s="6">
        <v>80</v>
      </c>
      <c r="D16" s="6" t="s">
        <v>12</v>
      </c>
      <c r="E16" s="6">
        <v>2</v>
      </c>
      <c r="F16" s="9">
        <v>1.4200000000000001E-2</v>
      </c>
      <c r="G16" s="4">
        <f t="shared" si="0"/>
        <v>2.2720000000000002</v>
      </c>
      <c r="H16" s="1">
        <f t="shared" si="1"/>
        <v>160</v>
      </c>
    </row>
    <row r="17" spans="1:8" x14ac:dyDescent="0.25">
      <c r="A17" s="6">
        <v>16</v>
      </c>
      <c r="B17" s="6" t="s">
        <v>54</v>
      </c>
      <c r="C17" s="6">
        <v>102.6</v>
      </c>
      <c r="D17" s="6" t="s">
        <v>12</v>
      </c>
      <c r="E17" s="6">
        <v>2</v>
      </c>
      <c r="F17" s="9">
        <v>1.4200000000000001E-2</v>
      </c>
      <c r="G17" s="4">
        <f t="shared" si="0"/>
        <v>2.91384</v>
      </c>
      <c r="H17" s="1">
        <f t="shared" si="1"/>
        <v>205.2</v>
      </c>
    </row>
    <row r="18" spans="1:8" x14ac:dyDescent="0.25">
      <c r="A18" s="6">
        <v>17</v>
      </c>
      <c r="B18" s="6" t="s">
        <v>55</v>
      </c>
      <c r="C18" s="6">
        <v>70</v>
      </c>
      <c r="D18" s="6" t="s">
        <v>12</v>
      </c>
      <c r="E18" s="6">
        <v>2</v>
      </c>
      <c r="F18" s="9">
        <v>1.4200000000000001E-2</v>
      </c>
      <c r="G18" s="4">
        <f t="shared" si="0"/>
        <v>1.9880000000000002</v>
      </c>
      <c r="H18" s="1">
        <f t="shared" si="1"/>
        <v>140</v>
      </c>
    </row>
    <row r="19" spans="1:8" x14ac:dyDescent="0.25">
      <c r="A19" s="6">
        <v>18</v>
      </c>
      <c r="B19" s="6" t="s">
        <v>56</v>
      </c>
      <c r="C19" s="6">
        <v>96</v>
      </c>
      <c r="D19" s="6" t="s">
        <v>12</v>
      </c>
      <c r="E19" s="6">
        <v>2</v>
      </c>
      <c r="F19" s="9">
        <v>1.4200000000000001E-2</v>
      </c>
      <c r="G19" s="4">
        <f t="shared" si="0"/>
        <v>2.7263999999999999</v>
      </c>
      <c r="H19" s="1">
        <f t="shared" si="1"/>
        <v>192</v>
      </c>
    </row>
    <row r="20" spans="1:8" x14ac:dyDescent="0.25">
      <c r="A20" s="6">
        <v>19</v>
      </c>
      <c r="B20" s="6" t="s">
        <v>57</v>
      </c>
      <c r="C20" s="6">
        <v>60</v>
      </c>
      <c r="D20" s="6" t="s">
        <v>12</v>
      </c>
      <c r="E20" s="6">
        <v>2</v>
      </c>
      <c r="F20" s="9">
        <v>1.4200000000000001E-2</v>
      </c>
      <c r="G20" s="4">
        <f t="shared" si="0"/>
        <v>1.7040000000000002</v>
      </c>
      <c r="H20" s="1">
        <f t="shared" si="1"/>
        <v>120</v>
      </c>
    </row>
    <row r="21" spans="1:8" x14ac:dyDescent="0.25">
      <c r="A21" s="6">
        <v>20</v>
      </c>
      <c r="B21" s="6" t="s">
        <v>58</v>
      </c>
      <c r="C21" s="6">
        <v>90.1</v>
      </c>
      <c r="D21" s="6" t="s">
        <v>12</v>
      </c>
      <c r="E21" s="6">
        <v>2</v>
      </c>
      <c r="F21" s="9">
        <v>1.4200000000000001E-2</v>
      </c>
      <c r="G21" s="4">
        <f t="shared" si="0"/>
        <v>2.55884</v>
      </c>
      <c r="H21" s="1">
        <f t="shared" si="1"/>
        <v>180.2</v>
      </c>
    </row>
    <row r="22" spans="1:8" x14ac:dyDescent="0.25">
      <c r="A22" s="6">
        <v>21</v>
      </c>
      <c r="B22" s="6" t="s">
        <v>59</v>
      </c>
      <c r="C22" s="6">
        <v>50</v>
      </c>
      <c r="D22" s="6" t="s">
        <v>12</v>
      </c>
      <c r="E22" s="6">
        <v>2</v>
      </c>
      <c r="F22" s="9">
        <v>1.4200000000000001E-2</v>
      </c>
      <c r="G22" s="4">
        <f t="shared" si="0"/>
        <v>1.4200000000000002</v>
      </c>
      <c r="H22" s="1">
        <f t="shared" si="1"/>
        <v>100</v>
      </c>
    </row>
    <row r="23" spans="1:8" x14ac:dyDescent="0.25">
      <c r="A23" s="6">
        <v>22</v>
      </c>
      <c r="B23" s="6" t="s">
        <v>18</v>
      </c>
      <c r="C23" s="6">
        <v>1500.88</v>
      </c>
      <c r="D23" s="6" t="s">
        <v>13</v>
      </c>
      <c r="E23" s="6">
        <v>1</v>
      </c>
      <c r="F23" s="9">
        <v>6.1100000000000002E-2</v>
      </c>
      <c r="G23" s="4">
        <f t="shared" si="0"/>
        <v>91.703768000000011</v>
      </c>
    </row>
    <row r="24" spans="1:8" x14ac:dyDescent="0.25">
      <c r="A24" s="6">
        <v>23</v>
      </c>
      <c r="B24" s="6" t="s">
        <v>19</v>
      </c>
      <c r="C24" s="6">
        <v>1500</v>
      </c>
      <c r="D24" s="6" t="s">
        <v>14</v>
      </c>
      <c r="E24" s="6">
        <v>1</v>
      </c>
      <c r="F24" s="9">
        <v>6.1100000000000002E-2</v>
      </c>
      <c r="G24" s="4">
        <f t="shared" si="0"/>
        <v>91.65</v>
      </c>
    </row>
    <row r="25" spans="1:8" x14ac:dyDescent="0.25">
      <c r="A25" s="6">
        <v>25</v>
      </c>
      <c r="B25" s="6" t="s">
        <v>20</v>
      </c>
      <c r="C25" s="6">
        <v>8</v>
      </c>
      <c r="D25" s="6" t="s">
        <v>21</v>
      </c>
      <c r="E25" s="6">
        <v>252</v>
      </c>
      <c r="F25" s="9">
        <v>3.7999999999999999E-2</v>
      </c>
      <c r="G25" s="4">
        <f>F25*E25</f>
        <v>9.5760000000000005</v>
      </c>
    </row>
    <row r="26" spans="1:8" x14ac:dyDescent="0.25">
      <c r="F26" s="2" t="s">
        <v>22</v>
      </c>
      <c r="G26" s="10">
        <f>SUM(G2:G25)</f>
        <v>256.80420800000002</v>
      </c>
    </row>
    <row r="27" spans="1:8" x14ac:dyDescent="0.25">
      <c r="F27" s="2" t="s">
        <v>23</v>
      </c>
      <c r="G27" s="10">
        <f>G26/15</f>
        <v>17.120280533333336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Felipe</cp:lastModifiedBy>
  <dcterms:created xsi:type="dcterms:W3CDTF">2017-04-17T12:27:31Z</dcterms:created>
  <dcterms:modified xsi:type="dcterms:W3CDTF">2017-04-18T21:37:24Z</dcterms:modified>
</cp:coreProperties>
</file>