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G:\Meu Drive\Palestras\Felipe_Vibrações-agsoto2020\2022\"/>
    </mc:Choice>
  </mc:AlternateContent>
  <xr:revisionPtr revIDLastSave="0" documentId="13_ncr:1_{F6E7155B-01E4-41E9-9BF6-35208AC974FF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NBR Dinamico Simplificado (1)" sheetId="2" r:id="rId1"/>
    <sheet name="NBR Dinamico Simplificado (2)" sheetId="3" r:id="rId2"/>
    <sheet name="NBR - Exemplo NBR 612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9" i="2" l="1"/>
  <c r="J90" i="3"/>
  <c r="J112" i="2"/>
  <c r="J87" i="2"/>
  <c r="J114" i="6"/>
  <c r="J113" i="6" l="1"/>
  <c r="J112" i="6"/>
  <c r="J90" i="6"/>
  <c r="J49" i="6"/>
  <c r="J50" i="6" s="1"/>
  <c r="J87" i="6" l="1"/>
  <c r="J114" i="3" l="1"/>
  <c r="J113" i="3"/>
  <c r="J49" i="3"/>
  <c r="J87" i="3" s="1"/>
  <c r="J113" i="2"/>
  <c r="J114" i="2" s="1"/>
  <c r="J50" i="3" l="1"/>
  <c r="J115" i="3" s="1"/>
  <c r="J90" i="2"/>
  <c r="J50" i="2" l="1"/>
</calcChain>
</file>

<file path=xl/sharedStrings.xml><?xml version="1.0" encoding="utf-8"?>
<sst xmlns="http://schemas.openxmlformats.org/spreadsheetml/2006/main" count="99" uniqueCount="36">
  <si>
    <t>II</t>
  </si>
  <si>
    <t>y</t>
  </si>
  <si>
    <t>Torre Metálica</t>
  </si>
  <si>
    <t>CÁLCULO DA PRESSÃO DE VENTO SEGUNDO MÉTODO DINAMICO SIMPLIFICADO DA NBR 6123/1988</t>
  </si>
  <si>
    <t>1.0 DEFINIÇÃO DA VELOCIDADE BÁSICA DE PROJETO</t>
  </si>
  <si>
    <t>Local da Obra</t>
  </si>
  <si>
    <t>Vo (m/s)</t>
  </si>
  <si>
    <t>2.0 DEFINIÇÃO DOS PARÂMETROS S1 e S3</t>
  </si>
  <si>
    <t>Fator Topografico S1</t>
  </si>
  <si>
    <t>Fator Estatistico S3</t>
  </si>
  <si>
    <t>qo (N/m²)</t>
  </si>
  <si>
    <t>Velocidade de Projeto Vp (m/s)</t>
  </si>
  <si>
    <t>Passo Fundo RS</t>
  </si>
  <si>
    <t>Categoria de Rugosidade</t>
  </si>
  <si>
    <t>Expoente b</t>
  </si>
  <si>
    <t>Parâmetro p</t>
  </si>
  <si>
    <t>3.0 DEFINIÇÃO DE PARÂMETROS E EXPOENTES</t>
  </si>
  <si>
    <t>Altura livre do edificio (m)</t>
  </si>
  <si>
    <t>Altura da ação do vento sobre a edificação (m)</t>
  </si>
  <si>
    <t>Altura do edifício (m)</t>
  </si>
  <si>
    <t>y segundo tabela 19 da NBR 6123</t>
  </si>
  <si>
    <t>Vp/(fj*L)</t>
  </si>
  <si>
    <t>L = Dimensão característica do terreno (m)</t>
  </si>
  <si>
    <t>fj = Frequência fundamental (Hz)</t>
  </si>
  <si>
    <t>4.0 COEFICIENTE DE AMPLIFICAÇÃO DINÂMICA</t>
  </si>
  <si>
    <t>l1/h</t>
  </si>
  <si>
    <t>l1 =Menor dimensão horizontal da edificação (m)</t>
  </si>
  <si>
    <t>Coeficiente de amplifcação dinâmica (figura acima)</t>
  </si>
  <si>
    <t>t</t>
  </si>
  <si>
    <t>Resposta média</t>
  </si>
  <si>
    <t>Amplitude máxima</t>
  </si>
  <si>
    <t>q(z) - Pressão. Método dinâmico simplificado (N/m²)</t>
  </si>
  <si>
    <t>Obra</t>
  </si>
  <si>
    <t>Edificio de Processos</t>
  </si>
  <si>
    <t>IV</t>
  </si>
  <si>
    <t>Coeficiente de amplificação dinâmica (figura acima)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</si>
</sst>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/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8.png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5</xdr:row>
      <xdr:rowOff>38099</xdr:rowOff>
    </xdr:from>
    <xdr:to>
      <xdr:col>8</xdr:col>
      <xdr:colOff>238124</xdr:colOff>
      <xdr:row>26</xdr:row>
      <xdr:rowOff>133350</xdr:rowOff>
    </xdr:to>
    <xdr:pic>
      <xdr:nvPicPr>
        <xdr:cNvPr id="2" name="Imagem 1" descr="http://petcivilufjf.files.wordpress.com/2010/11/imagem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800099"/>
          <a:ext cx="4219574" cy="40957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228600</xdr:colOff>
      <xdr:row>31</xdr:row>
      <xdr:rowOff>104775</xdr:rowOff>
    </xdr:from>
    <xdr:to>
      <xdr:col>9</xdr:col>
      <xdr:colOff>575945</xdr:colOff>
      <xdr:row>47</xdr:row>
      <xdr:rowOff>152400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5819775"/>
          <a:ext cx="5833745" cy="30956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200025</xdr:colOff>
      <xdr:row>51</xdr:row>
      <xdr:rowOff>95250</xdr:rowOff>
    </xdr:from>
    <xdr:to>
      <xdr:col>9</xdr:col>
      <xdr:colOff>209550</xdr:colOff>
      <xdr:row>55</xdr:row>
      <xdr:rowOff>114300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9620250"/>
          <a:ext cx="4886325" cy="781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63</xdr:row>
      <xdr:rowOff>152400</xdr:rowOff>
    </xdr:from>
    <xdr:to>
      <xdr:col>9</xdr:col>
      <xdr:colOff>723115</xdr:colOff>
      <xdr:row>81</xdr:row>
      <xdr:rowOff>1258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1963400"/>
          <a:ext cx="6209515" cy="3267075"/>
        </a:xfrm>
        <a:prstGeom prst="rect">
          <a:avLst/>
        </a:prstGeom>
      </xdr:spPr>
    </xdr:pic>
    <xdr:clientData/>
  </xdr:twoCellAnchor>
  <xdr:twoCellAnchor editAs="oneCell">
    <xdr:from>
      <xdr:col>5</xdr:col>
      <xdr:colOff>303899</xdr:colOff>
      <xdr:row>90</xdr:row>
      <xdr:rowOff>133350</xdr:rowOff>
    </xdr:from>
    <xdr:to>
      <xdr:col>9</xdr:col>
      <xdr:colOff>712122</xdr:colOff>
      <xdr:row>109</xdr:row>
      <xdr:rowOff>104774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351899" y="17087850"/>
          <a:ext cx="2846623" cy="359092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90</xdr:row>
      <xdr:rowOff>171451</xdr:rowOff>
    </xdr:from>
    <xdr:to>
      <xdr:col>4</xdr:col>
      <xdr:colOff>562839</xdr:colOff>
      <xdr:row>109</xdr:row>
      <xdr:rowOff>28574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7150" y="17125951"/>
          <a:ext cx="2944089" cy="3476623"/>
        </a:xfrm>
        <a:prstGeom prst="rect">
          <a:avLst/>
        </a:prstGeom>
      </xdr:spPr>
    </xdr:pic>
    <xdr:clientData/>
  </xdr:twoCellAnchor>
  <xdr:twoCellAnchor editAs="oneCell">
    <xdr:from>
      <xdr:col>13</xdr:col>
      <xdr:colOff>-1</xdr:colOff>
      <xdr:row>6</xdr:row>
      <xdr:rowOff>0</xdr:rowOff>
    </xdr:from>
    <xdr:to>
      <xdr:col>24</xdr:col>
      <xdr:colOff>560717</xdr:colOff>
      <xdr:row>51</xdr:row>
      <xdr:rowOff>93808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BC0142D3-85BD-443F-8C05-BAB2768F5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8584" y="1099868"/>
          <a:ext cx="7440283" cy="7943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5</xdr:row>
      <xdr:rowOff>38099</xdr:rowOff>
    </xdr:from>
    <xdr:to>
      <xdr:col>8</xdr:col>
      <xdr:colOff>238124</xdr:colOff>
      <xdr:row>26</xdr:row>
      <xdr:rowOff>133350</xdr:rowOff>
    </xdr:to>
    <xdr:pic>
      <xdr:nvPicPr>
        <xdr:cNvPr id="2" name="Imagem 1" descr="http://petcivilufjf.files.wordpress.com/2010/11/imagem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800099"/>
          <a:ext cx="4219574" cy="40957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228600</xdr:colOff>
      <xdr:row>31</xdr:row>
      <xdr:rowOff>104775</xdr:rowOff>
    </xdr:from>
    <xdr:to>
      <xdr:col>9</xdr:col>
      <xdr:colOff>575945</xdr:colOff>
      <xdr:row>47</xdr:row>
      <xdr:rowOff>152400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5819775"/>
          <a:ext cx="5833745" cy="30956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200025</xdr:colOff>
      <xdr:row>51</xdr:row>
      <xdr:rowOff>95250</xdr:rowOff>
    </xdr:from>
    <xdr:to>
      <xdr:col>9</xdr:col>
      <xdr:colOff>209550</xdr:colOff>
      <xdr:row>55</xdr:row>
      <xdr:rowOff>114300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9620250"/>
          <a:ext cx="4886325" cy="781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63</xdr:row>
      <xdr:rowOff>152400</xdr:rowOff>
    </xdr:from>
    <xdr:to>
      <xdr:col>10</xdr:col>
      <xdr:colOff>113515</xdr:colOff>
      <xdr:row>80</xdr:row>
      <xdr:rowOff>180975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1963400"/>
          <a:ext cx="6209515" cy="3267075"/>
        </a:xfrm>
        <a:prstGeom prst="rect">
          <a:avLst/>
        </a:prstGeom>
      </xdr:spPr>
    </xdr:pic>
    <xdr:clientData/>
  </xdr:twoCellAnchor>
  <xdr:twoCellAnchor editAs="oneCell">
    <xdr:from>
      <xdr:col>4</xdr:col>
      <xdr:colOff>570599</xdr:colOff>
      <xdr:row>91</xdr:row>
      <xdr:rowOff>66676</xdr:rowOff>
    </xdr:from>
    <xdr:to>
      <xdr:col>9</xdr:col>
      <xdr:colOff>369222</xdr:colOff>
      <xdr:row>110</xdr:row>
      <xdr:rowOff>38100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008999" y="17402176"/>
          <a:ext cx="2846623" cy="35909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91</xdr:row>
      <xdr:rowOff>123827</xdr:rowOff>
    </xdr:from>
    <xdr:to>
      <xdr:col>4</xdr:col>
      <xdr:colOff>505689</xdr:colOff>
      <xdr:row>109</xdr:row>
      <xdr:rowOff>171450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7459327"/>
          <a:ext cx="2944089" cy="3476623"/>
        </a:xfrm>
        <a:prstGeom prst="rect">
          <a:avLst/>
        </a:prstGeom>
      </xdr:spPr>
    </xdr:pic>
    <xdr:clientData/>
  </xdr:twoCellAnchor>
  <xdr:twoCellAnchor editAs="oneCell">
    <xdr:from>
      <xdr:col>12</xdr:col>
      <xdr:colOff>319177</xdr:colOff>
      <xdr:row>0</xdr:row>
      <xdr:rowOff>115872</xdr:rowOff>
    </xdr:from>
    <xdr:to>
      <xdr:col>15</xdr:col>
      <xdr:colOff>589471</xdr:colOff>
      <xdr:row>31</xdr:row>
      <xdr:rowOff>83850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B9ED7F06-4417-45A5-AA99-822C360AA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737894" y="115872"/>
          <a:ext cx="2124974" cy="57620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5</xdr:row>
      <xdr:rowOff>38099</xdr:rowOff>
    </xdr:from>
    <xdr:to>
      <xdr:col>8</xdr:col>
      <xdr:colOff>238124</xdr:colOff>
      <xdr:row>26</xdr:row>
      <xdr:rowOff>133350</xdr:rowOff>
    </xdr:to>
    <xdr:pic>
      <xdr:nvPicPr>
        <xdr:cNvPr id="2" name="Imagem 1" descr="http://petcivilufjf.files.wordpress.com/2010/11/imagem1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990599"/>
          <a:ext cx="4219574" cy="40957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228600</xdr:colOff>
      <xdr:row>31</xdr:row>
      <xdr:rowOff>104775</xdr:rowOff>
    </xdr:from>
    <xdr:to>
      <xdr:col>9</xdr:col>
      <xdr:colOff>575945</xdr:colOff>
      <xdr:row>47</xdr:row>
      <xdr:rowOff>152400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6010275"/>
          <a:ext cx="5833745" cy="30956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200025</xdr:colOff>
      <xdr:row>51</xdr:row>
      <xdr:rowOff>95250</xdr:rowOff>
    </xdr:from>
    <xdr:to>
      <xdr:col>9</xdr:col>
      <xdr:colOff>209550</xdr:colOff>
      <xdr:row>55</xdr:row>
      <xdr:rowOff>114300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9810750"/>
          <a:ext cx="4886325" cy="781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63</xdr:row>
      <xdr:rowOff>152400</xdr:rowOff>
    </xdr:from>
    <xdr:to>
      <xdr:col>10</xdr:col>
      <xdr:colOff>113515</xdr:colOff>
      <xdr:row>80</xdr:row>
      <xdr:rowOff>180975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2153900"/>
          <a:ext cx="6209515" cy="3267075"/>
        </a:xfrm>
        <a:prstGeom prst="rect">
          <a:avLst/>
        </a:prstGeom>
      </xdr:spPr>
    </xdr:pic>
    <xdr:clientData/>
  </xdr:twoCellAnchor>
  <xdr:twoCellAnchor editAs="oneCell">
    <xdr:from>
      <xdr:col>4</xdr:col>
      <xdr:colOff>599174</xdr:colOff>
      <xdr:row>90</xdr:row>
      <xdr:rowOff>133350</xdr:rowOff>
    </xdr:from>
    <xdr:to>
      <xdr:col>9</xdr:col>
      <xdr:colOff>397797</xdr:colOff>
      <xdr:row>109</xdr:row>
      <xdr:rowOff>104774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037574" y="17278350"/>
          <a:ext cx="2846623" cy="359092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90</xdr:row>
      <xdr:rowOff>171451</xdr:rowOff>
    </xdr:from>
    <xdr:to>
      <xdr:col>4</xdr:col>
      <xdr:colOff>562839</xdr:colOff>
      <xdr:row>109</xdr:row>
      <xdr:rowOff>28574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7150" y="17316451"/>
          <a:ext cx="2944089" cy="3476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"/>
  <sheetViews>
    <sheetView tabSelected="1" topLeftCell="A6" zoomScale="80" zoomScaleNormal="80" workbookViewId="0">
      <selection activeCell="J85" sqref="J85"/>
    </sheetView>
  </sheetViews>
  <sheetFormatPr defaultRowHeight="14.3" x14ac:dyDescent="0.25"/>
  <cols>
    <col min="10" max="10" width="14.75" bestFit="1" customWidth="1"/>
  </cols>
  <sheetData>
    <row r="1" spans="1:10" ht="14.95" customHeight="1" x14ac:dyDescent="0.25">
      <c r="A1" s="12" t="s">
        <v>3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25">
      <c r="A3" s="10" t="s">
        <v>4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ht="14.95" x14ac:dyDescent="0.25">
      <c r="A4" s="13" t="s">
        <v>32</v>
      </c>
      <c r="B4" s="14"/>
      <c r="C4" s="13" t="s">
        <v>33</v>
      </c>
      <c r="D4" s="15"/>
      <c r="E4" s="15"/>
      <c r="F4" s="15"/>
      <c r="G4" s="15"/>
      <c r="H4" s="15"/>
      <c r="I4" s="15"/>
      <c r="J4" s="14"/>
    </row>
    <row r="5" spans="1:10" ht="14.95" x14ac:dyDescent="0.25">
      <c r="A5" s="11" t="s">
        <v>5</v>
      </c>
      <c r="B5" s="11"/>
      <c r="C5" s="11" t="s">
        <v>12</v>
      </c>
      <c r="D5" s="11"/>
      <c r="E5" s="11"/>
      <c r="F5" s="11"/>
      <c r="G5" s="11"/>
      <c r="H5" s="11"/>
      <c r="I5" s="11"/>
      <c r="J5" s="11"/>
    </row>
    <row r="6" spans="1:10" x14ac:dyDescent="0.25">
      <c r="A6" s="9"/>
      <c r="B6" s="9"/>
      <c r="C6" s="9"/>
      <c r="D6" s="9"/>
      <c r="E6" s="9"/>
      <c r="F6" s="9"/>
      <c r="G6" s="9"/>
      <c r="H6" s="9"/>
      <c r="I6" s="9"/>
      <c r="J6" s="9"/>
    </row>
    <row r="7" spans="1:10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x14ac:dyDescent="0.25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x14ac:dyDescent="0.2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0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spans="1:1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spans="1:10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spans="1:10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spans="1:10" ht="14.95" x14ac:dyDescent="0.25">
      <c r="A28" s="11" t="s">
        <v>6</v>
      </c>
      <c r="B28" s="11"/>
      <c r="C28" s="11"/>
      <c r="D28" s="11"/>
      <c r="E28" s="11"/>
      <c r="F28" s="11"/>
      <c r="G28" s="11"/>
      <c r="H28" s="11"/>
      <c r="I28" s="11"/>
      <c r="J28" s="2">
        <v>45</v>
      </c>
    </row>
    <row r="29" spans="1:10" x14ac:dyDescent="0.25">
      <c r="A29" s="10" t="s">
        <v>7</v>
      </c>
      <c r="B29" s="10"/>
      <c r="C29" s="10"/>
      <c r="D29" s="10"/>
      <c r="E29" s="10"/>
      <c r="F29" s="10"/>
      <c r="G29" s="10"/>
      <c r="H29" s="10"/>
      <c r="I29" s="10"/>
      <c r="J29" s="10"/>
    </row>
    <row r="30" spans="1:10" ht="14.95" x14ac:dyDescent="0.25">
      <c r="A30" s="11" t="s">
        <v>8</v>
      </c>
      <c r="B30" s="11"/>
      <c r="C30" s="11"/>
      <c r="D30" s="11"/>
      <c r="E30" s="11"/>
      <c r="F30" s="11"/>
      <c r="G30" s="11"/>
      <c r="H30" s="11"/>
      <c r="I30" s="11"/>
      <c r="J30" s="2">
        <v>1</v>
      </c>
    </row>
    <row r="31" spans="1:10" ht="14.95" x14ac:dyDescent="0.25">
      <c r="A31" s="11" t="s">
        <v>9</v>
      </c>
      <c r="B31" s="11"/>
      <c r="C31" s="11"/>
      <c r="D31" s="11"/>
      <c r="E31" s="11"/>
      <c r="F31" s="11"/>
      <c r="G31" s="11"/>
      <c r="H31" s="11"/>
      <c r="I31" s="11"/>
      <c r="J31" s="2">
        <v>1</v>
      </c>
    </row>
    <row r="32" spans="1:10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spans="1:10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spans="1:10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spans="1:10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</row>
    <row r="39" spans="1:10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</row>
    <row r="42" spans="1:10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</row>
    <row r="43" spans="1:10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</row>
    <row r="44" spans="1:10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</row>
    <row r="45" spans="1:10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</row>
    <row r="46" spans="1:10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</row>
    <row r="47" spans="1:10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</row>
    <row r="48" spans="1:10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spans="1:11" ht="14.95" x14ac:dyDescent="0.25">
      <c r="A49" s="9" t="s">
        <v>11</v>
      </c>
      <c r="B49" s="9"/>
      <c r="C49" s="9"/>
      <c r="D49" s="9"/>
      <c r="E49" s="9"/>
      <c r="F49" s="9"/>
      <c r="G49" s="9"/>
      <c r="H49" s="9"/>
      <c r="I49" s="9"/>
      <c r="J49" s="1">
        <f>0.69*J31*J30*J28</f>
        <v>31.049999999999997</v>
      </c>
    </row>
    <row r="50" spans="1:11" x14ac:dyDescent="0.25">
      <c r="A50" s="9" t="s">
        <v>10</v>
      </c>
      <c r="B50" s="9"/>
      <c r="C50" s="9"/>
      <c r="D50" s="9"/>
      <c r="E50" s="9"/>
      <c r="F50" s="9"/>
      <c r="G50" s="9"/>
      <c r="H50" s="9"/>
      <c r="I50" s="9"/>
      <c r="J50" s="4">
        <f>0.613*(J49^2)</f>
        <v>590.99483249999992</v>
      </c>
    </row>
    <row r="51" spans="1:11" x14ac:dyDescent="0.25">
      <c r="A51" s="10" t="s">
        <v>16</v>
      </c>
      <c r="B51" s="10"/>
      <c r="C51" s="10"/>
      <c r="D51" s="10"/>
      <c r="E51" s="10"/>
      <c r="F51" s="10"/>
      <c r="G51" s="10"/>
      <c r="H51" s="10"/>
      <c r="I51" s="10"/>
      <c r="J51" s="10"/>
      <c r="K51" s="3"/>
    </row>
    <row r="52" spans="1:1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3"/>
    </row>
    <row r="53" spans="1:1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3"/>
    </row>
    <row r="54" spans="1:1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3"/>
    </row>
    <row r="55" spans="1:1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3"/>
    </row>
    <row r="56" spans="1:1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3"/>
    </row>
    <row r="57" spans="1:11" ht="14.95" x14ac:dyDescent="0.25">
      <c r="A57" s="11" t="s">
        <v>13</v>
      </c>
      <c r="B57" s="11"/>
      <c r="C57" s="11"/>
      <c r="D57" s="11"/>
      <c r="E57" s="11"/>
      <c r="F57" s="11"/>
      <c r="G57" s="11"/>
      <c r="H57" s="11"/>
      <c r="I57" s="11"/>
      <c r="J57" s="2" t="s">
        <v>0</v>
      </c>
      <c r="K57" s="3"/>
    </row>
    <row r="58" spans="1:11" x14ac:dyDescent="0.25">
      <c r="A58" s="11" t="s">
        <v>15</v>
      </c>
      <c r="B58" s="11"/>
      <c r="C58" s="11"/>
      <c r="D58" s="11"/>
      <c r="E58" s="11"/>
      <c r="F58" s="11"/>
      <c r="G58" s="11"/>
      <c r="H58" s="11"/>
      <c r="I58" s="11"/>
      <c r="J58" s="2">
        <v>0.15</v>
      </c>
      <c r="K58" s="3"/>
    </row>
    <row r="59" spans="1:11" ht="14.95" x14ac:dyDescent="0.25">
      <c r="A59" s="11" t="s">
        <v>14</v>
      </c>
      <c r="B59" s="11"/>
      <c r="C59" s="11"/>
      <c r="D59" s="11"/>
      <c r="E59" s="11"/>
      <c r="F59" s="11"/>
      <c r="G59" s="11"/>
      <c r="H59" s="11"/>
      <c r="I59" s="11"/>
      <c r="J59" s="2">
        <v>1</v>
      </c>
      <c r="K59" s="3"/>
    </row>
    <row r="60" spans="1:11" ht="14.95" x14ac:dyDescent="0.25">
      <c r="A60" s="11" t="s">
        <v>17</v>
      </c>
      <c r="B60" s="11"/>
      <c r="C60" s="11"/>
      <c r="D60" s="11"/>
      <c r="E60" s="11"/>
      <c r="F60" s="11"/>
      <c r="G60" s="11"/>
      <c r="H60" s="11"/>
      <c r="I60" s="11"/>
      <c r="J60" s="2">
        <v>21.5</v>
      </c>
      <c r="K60" s="3"/>
    </row>
    <row r="61" spans="1:11" x14ac:dyDescent="0.25">
      <c r="A61" s="11" t="s">
        <v>18</v>
      </c>
      <c r="B61" s="11"/>
      <c r="C61" s="11"/>
      <c r="D61" s="11"/>
      <c r="E61" s="11"/>
      <c r="F61" s="11"/>
      <c r="G61" s="11"/>
      <c r="H61" s="11"/>
      <c r="I61" s="11"/>
      <c r="J61" s="2">
        <v>10</v>
      </c>
      <c r="K61" s="3"/>
    </row>
    <row r="62" spans="1:11" x14ac:dyDescent="0.25">
      <c r="A62" s="11" t="s">
        <v>19</v>
      </c>
      <c r="B62" s="11"/>
      <c r="C62" s="11"/>
      <c r="D62" s="11"/>
      <c r="E62" s="11"/>
      <c r="F62" s="11"/>
      <c r="G62" s="11"/>
      <c r="H62" s="11"/>
      <c r="I62" s="11"/>
      <c r="J62" s="2">
        <v>21.5</v>
      </c>
      <c r="K62" s="3"/>
    </row>
    <row r="63" spans="1:11" ht="14.95" x14ac:dyDescent="0.25">
      <c r="A63" s="9" t="s">
        <v>20</v>
      </c>
      <c r="B63" s="9"/>
      <c r="C63" s="9"/>
      <c r="D63" s="9"/>
      <c r="E63" s="9"/>
      <c r="F63" s="9"/>
      <c r="G63" s="9"/>
      <c r="H63" s="9"/>
      <c r="I63" s="9"/>
      <c r="J63" s="9"/>
      <c r="K63" s="3"/>
    </row>
    <row r="64" spans="1:1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3"/>
    </row>
    <row r="65" spans="1:1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3"/>
    </row>
    <row r="66" spans="1:1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3"/>
    </row>
    <row r="67" spans="1:1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</row>
    <row r="68" spans="1:1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spans="1:1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</row>
    <row r="70" spans="1:1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</row>
    <row r="71" spans="1:11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</row>
    <row r="72" spans="1:11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</row>
    <row r="73" spans="1:11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</row>
    <row r="74" spans="1:11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</row>
    <row r="75" spans="1:11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</row>
    <row r="76" spans="1:11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</row>
    <row r="77" spans="1:11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</row>
    <row r="78" spans="1:11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</row>
    <row r="79" spans="1:1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spans="1:11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</row>
    <row r="81" spans="1:10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</row>
    <row r="83" spans="1:10" ht="14.95" x14ac:dyDescent="0.25">
      <c r="A83" s="11" t="s">
        <v>1</v>
      </c>
      <c r="B83" s="11"/>
      <c r="C83" s="11"/>
      <c r="D83" s="11"/>
      <c r="E83" s="11"/>
      <c r="F83" s="11"/>
      <c r="G83" s="11"/>
      <c r="H83" s="11"/>
      <c r="I83" s="11"/>
      <c r="J83" s="2">
        <v>1.2</v>
      </c>
    </row>
    <row r="84" spans="1:10" ht="14.95" x14ac:dyDescent="0.25">
      <c r="A84" s="11" t="s">
        <v>28</v>
      </c>
      <c r="B84" s="11"/>
      <c r="C84" s="11"/>
      <c r="D84" s="11"/>
      <c r="E84" s="11"/>
      <c r="F84" s="11"/>
      <c r="G84" s="11"/>
      <c r="H84" s="11"/>
      <c r="I84" s="11"/>
      <c r="J84" s="2">
        <v>0.01</v>
      </c>
    </row>
    <row r="85" spans="1:10" x14ac:dyDescent="0.25">
      <c r="A85" s="11" t="s">
        <v>23</v>
      </c>
      <c r="B85" s="11"/>
      <c r="C85" s="11"/>
      <c r="D85" s="11"/>
      <c r="E85" s="11"/>
      <c r="F85" s="11"/>
      <c r="G85" s="11"/>
      <c r="H85" s="11"/>
      <c r="I85" s="11"/>
      <c r="J85" s="2">
        <v>0.98797000000000001</v>
      </c>
    </row>
    <row r="86" spans="1:10" x14ac:dyDescent="0.25">
      <c r="A86" s="11" t="s">
        <v>22</v>
      </c>
      <c r="B86" s="11"/>
      <c r="C86" s="11"/>
      <c r="D86" s="11"/>
      <c r="E86" s="11"/>
      <c r="F86" s="11"/>
      <c r="G86" s="11"/>
      <c r="H86" s="11"/>
      <c r="I86" s="11"/>
      <c r="J86" s="2">
        <v>1800</v>
      </c>
    </row>
    <row r="87" spans="1:10" ht="14.95" x14ac:dyDescent="0.25">
      <c r="A87" s="9" t="s">
        <v>21</v>
      </c>
      <c r="B87" s="9"/>
      <c r="C87" s="9"/>
      <c r="D87" s="9"/>
      <c r="E87" s="9"/>
      <c r="F87" s="9"/>
      <c r="G87" s="9"/>
      <c r="H87" s="9"/>
      <c r="I87" s="9"/>
      <c r="J87" s="1">
        <f>J49/(J85*J86)</f>
        <v>1.7460044333329958E-2</v>
      </c>
    </row>
    <row r="88" spans="1:10" x14ac:dyDescent="0.25">
      <c r="A88" s="10" t="s">
        <v>24</v>
      </c>
      <c r="B88" s="10"/>
      <c r="C88" s="10"/>
      <c r="D88" s="10"/>
      <c r="E88" s="10"/>
      <c r="F88" s="10"/>
      <c r="G88" s="10"/>
      <c r="H88" s="10"/>
      <c r="I88" s="10"/>
      <c r="J88" s="10"/>
    </row>
    <row r="89" spans="1:10" x14ac:dyDescent="0.25">
      <c r="A89" s="11" t="s">
        <v>26</v>
      </c>
      <c r="B89" s="11"/>
      <c r="C89" s="11"/>
      <c r="D89" s="11"/>
      <c r="E89" s="11"/>
      <c r="F89" s="11"/>
      <c r="G89" s="11"/>
      <c r="H89" s="11"/>
      <c r="I89" s="11"/>
      <c r="J89" s="2">
        <v>8.5</v>
      </c>
    </row>
    <row r="90" spans="1:10" ht="14.95" x14ac:dyDescent="0.25">
      <c r="A90" s="9" t="s">
        <v>25</v>
      </c>
      <c r="B90" s="9"/>
      <c r="C90" s="9"/>
      <c r="D90" s="9"/>
      <c r="E90" s="9"/>
      <c r="F90" s="9"/>
      <c r="G90" s="9"/>
      <c r="H90" s="9"/>
      <c r="I90" s="9"/>
      <c r="J90" s="5">
        <f>J89/J62</f>
        <v>0.39534883720930231</v>
      </c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  <row r="110" spans="1:10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</row>
    <row r="111" spans="1:10" x14ac:dyDescent="0.25">
      <c r="A111" s="11" t="s">
        <v>35</v>
      </c>
      <c r="B111" s="11"/>
      <c r="C111" s="11"/>
      <c r="D111" s="11"/>
      <c r="E111" s="11"/>
      <c r="F111" s="11"/>
      <c r="G111" s="11"/>
      <c r="H111" s="11"/>
      <c r="I111" s="11"/>
      <c r="J111" s="2">
        <v>1.45</v>
      </c>
    </row>
    <row r="112" spans="1:10" x14ac:dyDescent="0.25">
      <c r="A112" s="9" t="s">
        <v>29</v>
      </c>
      <c r="B112" s="9"/>
      <c r="C112" s="9"/>
      <c r="D112" s="9"/>
      <c r="E112" s="9"/>
      <c r="F112" s="9"/>
      <c r="G112" s="9"/>
      <c r="H112" s="9"/>
      <c r="I112" s="9"/>
      <c r="J112" s="6">
        <f>(J60/J61)^(2*J58)</f>
        <v>1.258147439148787</v>
      </c>
    </row>
    <row r="113" spans="1:10" x14ac:dyDescent="0.25">
      <c r="A113" s="9" t="s">
        <v>30</v>
      </c>
      <c r="B113" s="9"/>
      <c r="C113" s="9"/>
      <c r="D113" s="9"/>
      <c r="E113" s="9"/>
      <c r="F113" s="9"/>
      <c r="G113" s="9"/>
      <c r="H113" s="9"/>
      <c r="I113" s="9"/>
      <c r="J113" s="6">
        <f>((J62/J61)^J58)*((J60/J62)^J83)*((1+(2*J83))/(1+J83+J58))*J111</f>
        <v>2.3531240686647124</v>
      </c>
    </row>
    <row r="114" spans="1:10" x14ac:dyDescent="0.25">
      <c r="A114" s="9" t="s">
        <v>31</v>
      </c>
      <c r="B114" s="9"/>
      <c r="C114" s="9"/>
      <c r="D114" s="9"/>
      <c r="E114" s="9"/>
      <c r="F114" s="9"/>
      <c r="G114" s="9"/>
      <c r="H114" s="9"/>
      <c r="I114" s="9"/>
      <c r="J114" s="4">
        <f>J50*(J59^2)*(J112+J113)</f>
        <v>2134.242799872261</v>
      </c>
    </row>
    <row r="115" spans="1:10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</sheetData>
  <mergeCells count="37">
    <mergeCell ref="A6:J27"/>
    <mergeCell ref="A5:B5"/>
    <mergeCell ref="C5:J5"/>
    <mergeCell ref="A3:J3"/>
    <mergeCell ref="A1:J2"/>
    <mergeCell ref="A4:B4"/>
    <mergeCell ref="C4:J4"/>
    <mergeCell ref="A32:J48"/>
    <mergeCell ref="A31:I31"/>
    <mergeCell ref="A30:I30"/>
    <mergeCell ref="A28:I28"/>
    <mergeCell ref="A29:J29"/>
    <mergeCell ref="A63:J63"/>
    <mergeCell ref="A49:I49"/>
    <mergeCell ref="A50:I50"/>
    <mergeCell ref="A51:J51"/>
    <mergeCell ref="A52:J56"/>
    <mergeCell ref="A57:I57"/>
    <mergeCell ref="A58:I58"/>
    <mergeCell ref="A59:I59"/>
    <mergeCell ref="A60:I60"/>
    <mergeCell ref="A61:I61"/>
    <mergeCell ref="A62:I62"/>
    <mergeCell ref="A64:J82"/>
    <mergeCell ref="A83:I83"/>
    <mergeCell ref="A85:I85"/>
    <mergeCell ref="A86:I86"/>
    <mergeCell ref="A87:I87"/>
    <mergeCell ref="A84:I84"/>
    <mergeCell ref="A114:I114"/>
    <mergeCell ref="A112:I112"/>
    <mergeCell ref="A113:I113"/>
    <mergeCell ref="A88:J88"/>
    <mergeCell ref="A89:I89"/>
    <mergeCell ref="A90:I90"/>
    <mergeCell ref="A91:J110"/>
    <mergeCell ref="A111:I1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5"/>
  <sheetViews>
    <sheetView topLeftCell="A31" zoomScale="110" zoomScaleNormal="110" workbookViewId="0">
      <selection activeCell="J49" sqref="J49"/>
    </sheetView>
  </sheetViews>
  <sheetFormatPr defaultRowHeight="14.3" x14ac:dyDescent="0.25"/>
  <sheetData>
    <row r="1" spans="1:10" x14ac:dyDescent="0.25">
      <c r="A1" s="12" t="s">
        <v>3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25">
      <c r="A3" s="10" t="s">
        <v>4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x14ac:dyDescent="0.25">
      <c r="A4" s="13" t="s">
        <v>32</v>
      </c>
      <c r="B4" s="16"/>
      <c r="C4" s="13" t="s">
        <v>2</v>
      </c>
      <c r="D4" s="15"/>
      <c r="E4" s="15"/>
      <c r="F4" s="15"/>
      <c r="G4" s="15"/>
      <c r="H4" s="15"/>
      <c r="I4" s="15"/>
      <c r="J4" s="14"/>
    </row>
    <row r="5" spans="1:10" x14ac:dyDescent="0.25">
      <c r="A5" s="11" t="s">
        <v>5</v>
      </c>
      <c r="B5" s="11"/>
      <c r="C5" s="11" t="s">
        <v>12</v>
      </c>
      <c r="D5" s="11"/>
      <c r="E5" s="11"/>
      <c r="F5" s="11"/>
      <c r="G5" s="11"/>
      <c r="H5" s="11"/>
      <c r="I5" s="11"/>
      <c r="J5" s="11"/>
    </row>
    <row r="6" spans="1:10" x14ac:dyDescent="0.25">
      <c r="A6" s="9"/>
      <c r="B6" s="9"/>
      <c r="C6" s="9"/>
      <c r="D6" s="9"/>
      <c r="E6" s="9"/>
      <c r="F6" s="9"/>
      <c r="G6" s="9"/>
      <c r="H6" s="9"/>
      <c r="I6" s="9"/>
      <c r="J6" s="9"/>
    </row>
    <row r="7" spans="1:10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x14ac:dyDescent="0.25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x14ac:dyDescent="0.2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0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spans="1:1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spans="1:10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spans="1:10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spans="1:10" x14ac:dyDescent="0.25">
      <c r="A28" s="11" t="s">
        <v>6</v>
      </c>
      <c r="B28" s="11"/>
      <c r="C28" s="11"/>
      <c r="D28" s="11"/>
      <c r="E28" s="11"/>
      <c r="F28" s="11"/>
      <c r="G28" s="11"/>
      <c r="H28" s="11"/>
      <c r="I28" s="11"/>
      <c r="J28" s="2">
        <v>45</v>
      </c>
    </row>
    <row r="29" spans="1:10" x14ac:dyDescent="0.25">
      <c r="A29" s="10" t="s">
        <v>7</v>
      </c>
      <c r="B29" s="10"/>
      <c r="C29" s="10"/>
      <c r="D29" s="10"/>
      <c r="E29" s="10"/>
      <c r="F29" s="10"/>
      <c r="G29" s="10"/>
      <c r="H29" s="10"/>
      <c r="I29" s="10"/>
      <c r="J29" s="10"/>
    </row>
    <row r="30" spans="1:10" x14ac:dyDescent="0.25">
      <c r="A30" s="11" t="s">
        <v>8</v>
      </c>
      <c r="B30" s="11"/>
      <c r="C30" s="11"/>
      <c r="D30" s="11"/>
      <c r="E30" s="11"/>
      <c r="F30" s="11"/>
      <c r="G30" s="11"/>
      <c r="H30" s="11"/>
      <c r="I30" s="11"/>
      <c r="J30" s="2">
        <v>1</v>
      </c>
    </row>
    <row r="31" spans="1:10" x14ac:dyDescent="0.25">
      <c r="A31" s="11" t="s">
        <v>9</v>
      </c>
      <c r="B31" s="11"/>
      <c r="C31" s="11"/>
      <c r="D31" s="11"/>
      <c r="E31" s="11"/>
      <c r="F31" s="11"/>
      <c r="G31" s="11"/>
      <c r="H31" s="11"/>
      <c r="I31" s="11"/>
      <c r="J31" s="2">
        <v>1</v>
      </c>
    </row>
    <row r="32" spans="1:10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spans="1:10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spans="1:10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spans="1:10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</row>
    <row r="39" spans="1:10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</row>
    <row r="42" spans="1:10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</row>
    <row r="43" spans="1:10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</row>
    <row r="44" spans="1:10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</row>
    <row r="45" spans="1:10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</row>
    <row r="46" spans="1:10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</row>
    <row r="47" spans="1:10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</row>
    <row r="48" spans="1:10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spans="1:10" x14ac:dyDescent="0.25">
      <c r="A49" s="9" t="s">
        <v>11</v>
      </c>
      <c r="B49" s="9"/>
      <c r="C49" s="9"/>
      <c r="D49" s="9"/>
      <c r="E49" s="9"/>
      <c r="F49" s="9"/>
      <c r="G49" s="9"/>
      <c r="H49" s="9"/>
      <c r="I49" s="9"/>
      <c r="J49" s="1">
        <f>0.69*J31*J30*J28</f>
        <v>31.049999999999997</v>
      </c>
    </row>
    <row r="50" spans="1:10" x14ac:dyDescent="0.25">
      <c r="A50" s="9" t="s">
        <v>10</v>
      </c>
      <c r="B50" s="9"/>
      <c r="C50" s="9"/>
      <c r="D50" s="9"/>
      <c r="E50" s="9"/>
      <c r="F50" s="9"/>
      <c r="G50" s="9"/>
      <c r="H50" s="9"/>
      <c r="I50" s="9"/>
      <c r="J50" s="4">
        <f>0.613*(J49^2)</f>
        <v>590.99483249999992</v>
      </c>
    </row>
    <row r="51" spans="1:10" x14ac:dyDescent="0.25">
      <c r="A51" s="10" t="s">
        <v>16</v>
      </c>
      <c r="B51" s="10"/>
      <c r="C51" s="10"/>
      <c r="D51" s="10"/>
      <c r="E51" s="10"/>
      <c r="F51" s="10"/>
      <c r="G51" s="10"/>
      <c r="H51" s="10"/>
      <c r="I51" s="10"/>
      <c r="J51" s="10"/>
    </row>
    <row r="52" spans="1:10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10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0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spans="1:10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spans="1:10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spans="1:10" x14ac:dyDescent="0.25">
      <c r="A57" s="11" t="s">
        <v>13</v>
      </c>
      <c r="B57" s="11"/>
      <c r="C57" s="11"/>
      <c r="D57" s="11"/>
      <c r="E57" s="11"/>
      <c r="F57" s="11"/>
      <c r="G57" s="11"/>
      <c r="H57" s="11"/>
      <c r="I57" s="11"/>
      <c r="J57" s="2" t="s">
        <v>0</v>
      </c>
    </row>
    <row r="58" spans="1:10" x14ac:dyDescent="0.25">
      <c r="A58" s="11" t="s">
        <v>15</v>
      </c>
      <c r="B58" s="11"/>
      <c r="C58" s="11"/>
      <c r="D58" s="11"/>
      <c r="E58" s="11"/>
      <c r="F58" s="11"/>
      <c r="G58" s="11"/>
      <c r="H58" s="11"/>
      <c r="I58" s="11"/>
      <c r="J58" s="2">
        <v>0.15</v>
      </c>
    </row>
    <row r="59" spans="1:10" x14ac:dyDescent="0.25">
      <c r="A59" s="11" t="s">
        <v>14</v>
      </c>
      <c r="B59" s="11"/>
      <c r="C59" s="11"/>
      <c r="D59" s="11"/>
      <c r="E59" s="11"/>
      <c r="F59" s="11"/>
      <c r="G59" s="11"/>
      <c r="H59" s="11"/>
      <c r="I59" s="11"/>
      <c r="J59" s="2">
        <v>1</v>
      </c>
    </row>
    <row r="60" spans="1:10" x14ac:dyDescent="0.25">
      <c r="A60" s="11" t="s">
        <v>17</v>
      </c>
      <c r="B60" s="11"/>
      <c r="C60" s="11"/>
      <c r="D60" s="11"/>
      <c r="E60" s="11"/>
      <c r="F60" s="11"/>
      <c r="G60" s="11"/>
      <c r="H60" s="11"/>
      <c r="I60" s="11"/>
      <c r="J60" s="2">
        <v>50</v>
      </c>
    </row>
    <row r="61" spans="1:10" x14ac:dyDescent="0.25">
      <c r="A61" s="11" t="s">
        <v>18</v>
      </c>
      <c r="B61" s="11"/>
      <c r="C61" s="11"/>
      <c r="D61" s="11"/>
      <c r="E61" s="11"/>
      <c r="F61" s="11"/>
      <c r="G61" s="11"/>
      <c r="H61" s="11"/>
      <c r="I61" s="11"/>
      <c r="J61" s="2">
        <v>10</v>
      </c>
    </row>
    <row r="62" spans="1:10" x14ac:dyDescent="0.25">
      <c r="A62" s="11" t="s">
        <v>19</v>
      </c>
      <c r="B62" s="11"/>
      <c r="C62" s="11"/>
      <c r="D62" s="11"/>
      <c r="E62" s="11"/>
      <c r="F62" s="11"/>
      <c r="G62" s="11"/>
      <c r="H62" s="11"/>
      <c r="I62" s="11"/>
      <c r="J62" s="2">
        <v>50</v>
      </c>
    </row>
    <row r="63" spans="1:10" x14ac:dyDescent="0.25">
      <c r="A63" s="9" t="s">
        <v>20</v>
      </c>
      <c r="B63" s="9"/>
      <c r="C63" s="9"/>
      <c r="D63" s="9"/>
      <c r="E63" s="9"/>
      <c r="F63" s="9"/>
      <c r="G63" s="9"/>
      <c r="H63" s="9"/>
      <c r="I63" s="9"/>
      <c r="J63" s="9"/>
    </row>
    <row r="64" spans="1:10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</row>
    <row r="65" spans="1:10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</row>
    <row r="66" spans="1:10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</row>
    <row r="67" spans="1:10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</row>
    <row r="68" spans="1:10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spans="1:10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</row>
    <row r="70" spans="1:10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</row>
    <row r="71" spans="1:10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</row>
    <row r="72" spans="1:10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</row>
    <row r="73" spans="1:10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</row>
    <row r="74" spans="1:10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</row>
    <row r="75" spans="1:10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</row>
    <row r="76" spans="1:10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</row>
    <row r="77" spans="1:10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</row>
    <row r="78" spans="1:10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</row>
    <row r="79" spans="1:10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spans="1:10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</row>
    <row r="81" spans="1:10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</row>
    <row r="83" spans="1:10" x14ac:dyDescent="0.25">
      <c r="A83" s="11" t="s">
        <v>1</v>
      </c>
      <c r="B83" s="11"/>
      <c r="C83" s="11"/>
      <c r="D83" s="11"/>
      <c r="E83" s="11"/>
      <c r="F83" s="11"/>
      <c r="G83" s="11"/>
      <c r="H83" s="11"/>
      <c r="I83" s="11"/>
      <c r="J83" s="2">
        <v>1.2</v>
      </c>
    </row>
    <row r="84" spans="1:10" x14ac:dyDescent="0.25">
      <c r="A84" s="11" t="s">
        <v>28</v>
      </c>
      <c r="B84" s="11"/>
      <c r="C84" s="11"/>
      <c r="D84" s="11"/>
      <c r="E84" s="11"/>
      <c r="F84" s="11"/>
      <c r="G84" s="11"/>
      <c r="H84" s="11"/>
      <c r="I84" s="11"/>
      <c r="J84" s="2">
        <v>0.01</v>
      </c>
    </row>
    <row r="85" spans="1:10" x14ac:dyDescent="0.25">
      <c r="A85" s="11" t="s">
        <v>23</v>
      </c>
      <c r="B85" s="11"/>
      <c r="C85" s="11"/>
      <c r="D85" s="11"/>
      <c r="E85" s="11"/>
      <c r="F85" s="11"/>
      <c r="G85" s="11"/>
      <c r="H85" s="11"/>
      <c r="I85" s="11"/>
      <c r="J85" s="2">
        <v>0.80613999999999997</v>
      </c>
    </row>
    <row r="86" spans="1:10" x14ac:dyDescent="0.25">
      <c r="A86" s="11" t="s">
        <v>22</v>
      </c>
      <c r="B86" s="11"/>
      <c r="C86" s="11"/>
      <c r="D86" s="11"/>
      <c r="E86" s="11"/>
      <c r="F86" s="11"/>
      <c r="G86" s="11"/>
      <c r="H86" s="11"/>
      <c r="I86" s="11"/>
      <c r="J86" s="2">
        <v>1800</v>
      </c>
    </row>
    <row r="87" spans="1:10" x14ac:dyDescent="0.25">
      <c r="A87" s="9" t="s">
        <v>21</v>
      </c>
      <c r="B87" s="9"/>
      <c r="C87" s="9"/>
      <c r="D87" s="9"/>
      <c r="E87" s="9"/>
      <c r="F87" s="9"/>
      <c r="G87" s="9"/>
      <c r="H87" s="9"/>
      <c r="I87" s="9"/>
      <c r="J87" s="1">
        <f>J49/(J85*J86)</f>
        <v>2.1398268290867592E-2</v>
      </c>
    </row>
    <row r="88" spans="1:10" x14ac:dyDescent="0.25">
      <c r="A88" s="10" t="s">
        <v>24</v>
      </c>
      <c r="B88" s="10"/>
      <c r="C88" s="10"/>
      <c r="D88" s="10"/>
      <c r="E88" s="10"/>
      <c r="F88" s="10"/>
      <c r="G88" s="10"/>
      <c r="H88" s="10"/>
      <c r="I88" s="10"/>
      <c r="J88" s="10"/>
    </row>
    <row r="89" spans="1:10" x14ac:dyDescent="0.25">
      <c r="A89" s="11" t="s">
        <v>26</v>
      </c>
      <c r="B89" s="11"/>
      <c r="C89" s="11"/>
      <c r="D89" s="11"/>
      <c r="E89" s="11"/>
      <c r="F89" s="11"/>
      <c r="G89" s="11"/>
      <c r="H89" s="11"/>
      <c r="I89" s="11"/>
      <c r="J89" s="2">
        <v>6</v>
      </c>
    </row>
    <row r="90" spans="1:10" x14ac:dyDescent="0.25">
      <c r="A90" s="9" t="s">
        <v>25</v>
      </c>
      <c r="B90" s="9"/>
      <c r="C90" s="9"/>
      <c r="D90" s="9"/>
      <c r="E90" s="9"/>
      <c r="F90" s="9"/>
      <c r="G90" s="9"/>
      <c r="H90" s="9"/>
      <c r="I90" s="9"/>
      <c r="J90" s="5">
        <f>J89/J62</f>
        <v>0.12</v>
      </c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  <row r="110" spans="1:10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</row>
    <row r="111" spans="1:10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</row>
    <row r="112" spans="1:10" x14ac:dyDescent="0.25">
      <c r="A112" s="11" t="s">
        <v>27</v>
      </c>
      <c r="B112" s="11"/>
      <c r="C112" s="11"/>
      <c r="D112" s="11"/>
      <c r="E112" s="11"/>
      <c r="F112" s="11"/>
      <c r="G112" s="11"/>
      <c r="H112" s="11"/>
      <c r="I112" s="11"/>
      <c r="J112" s="2">
        <v>1.2</v>
      </c>
    </row>
    <row r="113" spans="1:10" x14ac:dyDescent="0.25">
      <c r="A113" s="9" t="s">
        <v>29</v>
      </c>
      <c r="B113" s="9"/>
      <c r="C113" s="9"/>
      <c r="D113" s="9"/>
      <c r="E113" s="9"/>
      <c r="F113" s="9"/>
      <c r="G113" s="9"/>
      <c r="H113" s="9"/>
      <c r="I113" s="9"/>
      <c r="J113" s="6">
        <f>(J60/J61)^(2*J58)</f>
        <v>1.6206565966927624</v>
      </c>
    </row>
    <row r="114" spans="1:10" x14ac:dyDescent="0.25">
      <c r="A114" s="9" t="s">
        <v>30</v>
      </c>
      <c r="B114" s="9"/>
      <c r="C114" s="9"/>
      <c r="D114" s="9"/>
      <c r="E114" s="9"/>
      <c r="F114" s="9"/>
      <c r="G114" s="9"/>
      <c r="H114" s="9"/>
      <c r="I114" s="9"/>
      <c r="J114" s="6">
        <f>((J62/J61)^J58)*((J60/J62)^J83)*((1+(2*J83))/(1+J83+J58))*J112</f>
        <v>2.2102316899699606</v>
      </c>
    </row>
    <row r="115" spans="1:10" x14ac:dyDescent="0.25">
      <c r="A115" s="9" t="s">
        <v>31</v>
      </c>
      <c r="B115" s="9"/>
      <c r="C115" s="9"/>
      <c r="D115" s="9"/>
      <c r="E115" s="9"/>
      <c r="F115" s="9"/>
      <c r="G115" s="9"/>
      <c r="H115" s="9"/>
      <c r="I115" s="9"/>
      <c r="J115" s="4">
        <f>J50*(J59^2)*(J113+J114)</f>
        <v>2264.0351813024477</v>
      </c>
    </row>
  </sheetData>
  <mergeCells count="37">
    <mergeCell ref="A91:J111"/>
    <mergeCell ref="A112:I112"/>
    <mergeCell ref="A113:I113"/>
    <mergeCell ref="A114:I114"/>
    <mergeCell ref="A115:I115"/>
    <mergeCell ref="A60:I60"/>
    <mergeCell ref="A29:J29"/>
    <mergeCell ref="A30:I30"/>
    <mergeCell ref="A31:I31"/>
    <mergeCell ref="A32:J48"/>
    <mergeCell ref="A49:I49"/>
    <mergeCell ref="A51:J51"/>
    <mergeCell ref="A52:J56"/>
    <mergeCell ref="A57:I57"/>
    <mergeCell ref="A58:I58"/>
    <mergeCell ref="A59:I59"/>
    <mergeCell ref="A50:I50"/>
    <mergeCell ref="A88:J88"/>
    <mergeCell ref="A89:I89"/>
    <mergeCell ref="A90:I90"/>
    <mergeCell ref="A61:I61"/>
    <mergeCell ref="A62:I62"/>
    <mergeCell ref="A63:J63"/>
    <mergeCell ref="A64:J82"/>
    <mergeCell ref="A83:I83"/>
    <mergeCell ref="A84:I84"/>
    <mergeCell ref="A85:I85"/>
    <mergeCell ref="A86:I86"/>
    <mergeCell ref="A87:I87"/>
    <mergeCell ref="A28:I28"/>
    <mergeCell ref="A4:B4"/>
    <mergeCell ref="C4:J4"/>
    <mergeCell ref="A1:J2"/>
    <mergeCell ref="A3:J3"/>
    <mergeCell ref="A5:B5"/>
    <mergeCell ref="C5:J5"/>
    <mergeCell ref="A6:J27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4"/>
  <sheetViews>
    <sheetView topLeftCell="A91" zoomScale="120" zoomScaleNormal="120" workbookViewId="0">
      <selection activeCell="L51" sqref="L51"/>
    </sheetView>
  </sheetViews>
  <sheetFormatPr defaultRowHeight="14.3" x14ac:dyDescent="0.25"/>
  <sheetData>
    <row r="1" spans="1:10" x14ac:dyDescent="0.25">
      <c r="A1" s="12" t="s">
        <v>3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25">
      <c r="A3" s="10" t="s">
        <v>4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x14ac:dyDescent="0.25">
      <c r="A4" s="13" t="s">
        <v>32</v>
      </c>
      <c r="B4" s="14"/>
      <c r="C4" s="13" t="s">
        <v>33</v>
      </c>
      <c r="D4" s="15"/>
      <c r="E4" s="15"/>
      <c r="F4" s="15"/>
      <c r="G4" s="15"/>
      <c r="H4" s="15"/>
      <c r="I4" s="15"/>
      <c r="J4" s="14"/>
    </row>
    <row r="5" spans="1:10" x14ac:dyDescent="0.25">
      <c r="A5" s="11" t="s">
        <v>5</v>
      </c>
      <c r="B5" s="11"/>
      <c r="C5" s="11" t="s">
        <v>12</v>
      </c>
      <c r="D5" s="11"/>
      <c r="E5" s="11"/>
      <c r="F5" s="11"/>
      <c r="G5" s="11"/>
      <c r="H5" s="11"/>
      <c r="I5" s="11"/>
      <c r="J5" s="11"/>
    </row>
    <row r="6" spans="1:10" x14ac:dyDescent="0.25">
      <c r="A6" s="9"/>
      <c r="B6" s="9"/>
      <c r="C6" s="9"/>
      <c r="D6" s="9"/>
      <c r="E6" s="9"/>
      <c r="F6" s="9"/>
      <c r="G6" s="9"/>
      <c r="H6" s="9"/>
      <c r="I6" s="9"/>
      <c r="J6" s="9"/>
    </row>
    <row r="7" spans="1:10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x14ac:dyDescent="0.25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x14ac:dyDescent="0.2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0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spans="1:1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spans="1:10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spans="1:10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spans="1:10" x14ac:dyDescent="0.25">
      <c r="A28" s="11" t="s">
        <v>6</v>
      </c>
      <c r="B28" s="11"/>
      <c r="C28" s="11"/>
      <c r="D28" s="11"/>
      <c r="E28" s="11"/>
      <c r="F28" s="11"/>
      <c r="G28" s="11"/>
      <c r="H28" s="11"/>
      <c r="I28" s="11"/>
      <c r="J28" s="8">
        <v>45</v>
      </c>
    </row>
    <row r="29" spans="1:10" x14ac:dyDescent="0.25">
      <c r="A29" s="10" t="s">
        <v>7</v>
      </c>
      <c r="B29" s="10"/>
      <c r="C29" s="10"/>
      <c r="D29" s="10"/>
      <c r="E29" s="10"/>
      <c r="F29" s="10"/>
      <c r="G29" s="10"/>
      <c r="H29" s="10"/>
      <c r="I29" s="10"/>
      <c r="J29" s="10"/>
    </row>
    <row r="30" spans="1:10" x14ac:dyDescent="0.25">
      <c r="A30" s="11" t="s">
        <v>8</v>
      </c>
      <c r="B30" s="11"/>
      <c r="C30" s="11"/>
      <c r="D30" s="11"/>
      <c r="E30" s="11"/>
      <c r="F30" s="11"/>
      <c r="G30" s="11"/>
      <c r="H30" s="11"/>
      <c r="I30" s="11"/>
      <c r="J30" s="8">
        <v>1</v>
      </c>
    </row>
    <row r="31" spans="1:10" x14ac:dyDescent="0.25">
      <c r="A31" s="11" t="s">
        <v>9</v>
      </c>
      <c r="B31" s="11"/>
      <c r="C31" s="11"/>
      <c r="D31" s="11"/>
      <c r="E31" s="11"/>
      <c r="F31" s="11"/>
      <c r="G31" s="11"/>
      <c r="H31" s="11"/>
      <c r="I31" s="11"/>
      <c r="J31" s="8">
        <v>1</v>
      </c>
    </row>
    <row r="32" spans="1:10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spans="1:10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spans="1:10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spans="1:10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</row>
    <row r="39" spans="1:10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</row>
    <row r="42" spans="1:10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</row>
    <row r="43" spans="1:10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</row>
    <row r="44" spans="1:10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</row>
    <row r="45" spans="1:10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</row>
    <row r="46" spans="1:10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</row>
    <row r="47" spans="1:10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</row>
    <row r="48" spans="1:10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spans="1:10" x14ac:dyDescent="0.25">
      <c r="A49" s="9" t="s">
        <v>11</v>
      </c>
      <c r="B49" s="9"/>
      <c r="C49" s="9"/>
      <c r="D49" s="9"/>
      <c r="E49" s="9"/>
      <c r="F49" s="9"/>
      <c r="G49" s="9"/>
      <c r="H49" s="9"/>
      <c r="I49" s="9"/>
      <c r="J49" s="7">
        <f>0.69*J31*J30*J28</f>
        <v>31.049999999999997</v>
      </c>
    </row>
    <row r="50" spans="1:10" x14ac:dyDescent="0.25">
      <c r="A50" s="9" t="s">
        <v>10</v>
      </c>
      <c r="B50" s="9"/>
      <c r="C50" s="9"/>
      <c r="D50" s="9"/>
      <c r="E50" s="9"/>
      <c r="F50" s="9"/>
      <c r="G50" s="9"/>
      <c r="H50" s="9"/>
      <c r="I50" s="9"/>
      <c r="J50" s="4">
        <f>0.613*(J49^2)</f>
        <v>590.99483249999992</v>
      </c>
    </row>
    <row r="51" spans="1:10" x14ac:dyDescent="0.25">
      <c r="A51" s="10" t="s">
        <v>16</v>
      </c>
      <c r="B51" s="10"/>
      <c r="C51" s="10"/>
      <c r="D51" s="10"/>
      <c r="E51" s="10"/>
      <c r="F51" s="10"/>
      <c r="G51" s="10"/>
      <c r="H51" s="10"/>
      <c r="I51" s="10"/>
      <c r="J51" s="10"/>
    </row>
    <row r="52" spans="1:10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10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0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spans="1:10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spans="1:10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spans="1:10" x14ac:dyDescent="0.25">
      <c r="A57" s="11" t="s">
        <v>13</v>
      </c>
      <c r="B57" s="11"/>
      <c r="C57" s="11"/>
      <c r="D57" s="11"/>
      <c r="E57" s="11"/>
      <c r="F57" s="11"/>
      <c r="G57" s="11"/>
      <c r="H57" s="11"/>
      <c r="I57" s="11"/>
      <c r="J57" s="8" t="s">
        <v>34</v>
      </c>
    </row>
    <row r="58" spans="1:10" x14ac:dyDescent="0.25">
      <c r="A58" s="11" t="s">
        <v>15</v>
      </c>
      <c r="B58" s="11"/>
      <c r="C58" s="11"/>
      <c r="D58" s="11"/>
      <c r="E58" s="11"/>
      <c r="F58" s="11"/>
      <c r="G58" s="11"/>
      <c r="H58" s="11"/>
      <c r="I58" s="11"/>
      <c r="J58" s="8">
        <v>0.23</v>
      </c>
    </row>
    <row r="59" spans="1:10" x14ac:dyDescent="0.25">
      <c r="A59" s="11" t="s">
        <v>14</v>
      </c>
      <c r="B59" s="11"/>
      <c r="C59" s="11"/>
      <c r="D59" s="11"/>
      <c r="E59" s="11"/>
      <c r="F59" s="11"/>
      <c r="G59" s="11"/>
      <c r="H59" s="11"/>
      <c r="I59" s="11"/>
      <c r="J59" s="8">
        <v>0.71</v>
      </c>
    </row>
    <row r="60" spans="1:10" x14ac:dyDescent="0.25">
      <c r="A60" s="11" t="s">
        <v>17</v>
      </c>
      <c r="B60" s="11"/>
      <c r="C60" s="11"/>
      <c r="D60" s="11"/>
      <c r="E60" s="11"/>
      <c r="F60" s="11"/>
      <c r="G60" s="11"/>
      <c r="H60" s="11"/>
      <c r="I60" s="11"/>
      <c r="J60" s="8">
        <v>120</v>
      </c>
    </row>
    <row r="61" spans="1:10" x14ac:dyDescent="0.25">
      <c r="A61" s="11" t="s">
        <v>18</v>
      </c>
      <c r="B61" s="11"/>
      <c r="C61" s="11"/>
      <c r="D61" s="11"/>
      <c r="E61" s="11"/>
      <c r="F61" s="11"/>
      <c r="G61" s="11"/>
      <c r="H61" s="11"/>
      <c r="I61" s="11"/>
      <c r="J61" s="8">
        <v>10</v>
      </c>
    </row>
    <row r="62" spans="1:10" x14ac:dyDescent="0.25">
      <c r="A62" s="11" t="s">
        <v>19</v>
      </c>
      <c r="B62" s="11"/>
      <c r="C62" s="11"/>
      <c r="D62" s="11"/>
      <c r="E62" s="11"/>
      <c r="F62" s="11"/>
      <c r="G62" s="11"/>
      <c r="H62" s="11"/>
      <c r="I62" s="11"/>
      <c r="J62" s="8">
        <v>120</v>
      </c>
    </row>
    <row r="63" spans="1:10" x14ac:dyDescent="0.25">
      <c r="A63" s="9" t="s">
        <v>20</v>
      </c>
      <c r="B63" s="9"/>
      <c r="C63" s="9"/>
      <c r="D63" s="9"/>
      <c r="E63" s="9"/>
      <c r="F63" s="9"/>
      <c r="G63" s="9"/>
      <c r="H63" s="9"/>
      <c r="I63" s="9"/>
      <c r="J63" s="9"/>
    </row>
    <row r="64" spans="1:10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</row>
    <row r="65" spans="1:10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</row>
    <row r="66" spans="1:10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</row>
    <row r="67" spans="1:10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</row>
    <row r="68" spans="1:10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spans="1:10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</row>
    <row r="70" spans="1:10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</row>
    <row r="71" spans="1:10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</row>
    <row r="72" spans="1:10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</row>
    <row r="73" spans="1:10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</row>
    <row r="74" spans="1:10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</row>
    <row r="75" spans="1:10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</row>
    <row r="76" spans="1:10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</row>
    <row r="77" spans="1:10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</row>
    <row r="78" spans="1:10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</row>
    <row r="79" spans="1:10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</row>
    <row r="80" spans="1:10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</row>
    <row r="81" spans="1:10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</row>
    <row r="83" spans="1:10" x14ac:dyDescent="0.25">
      <c r="A83" s="11" t="s">
        <v>1</v>
      </c>
      <c r="B83" s="11"/>
      <c r="C83" s="11"/>
      <c r="D83" s="11"/>
      <c r="E83" s="11"/>
      <c r="F83" s="11"/>
      <c r="G83" s="11"/>
      <c r="H83" s="11"/>
      <c r="I83" s="11"/>
      <c r="J83" s="8">
        <v>1.2</v>
      </c>
    </row>
    <row r="84" spans="1:10" x14ac:dyDescent="0.25">
      <c r="A84" s="11" t="s">
        <v>28</v>
      </c>
      <c r="B84" s="11"/>
      <c r="C84" s="11"/>
      <c r="D84" s="11"/>
      <c r="E84" s="11"/>
      <c r="F84" s="11"/>
      <c r="G84" s="11"/>
      <c r="H84" s="11"/>
      <c r="I84" s="11"/>
      <c r="J84" s="8">
        <v>0.01</v>
      </c>
    </row>
    <row r="85" spans="1:10" x14ac:dyDescent="0.25">
      <c r="A85" s="11" t="s">
        <v>23</v>
      </c>
      <c r="B85" s="11"/>
      <c r="C85" s="11"/>
      <c r="D85" s="11"/>
      <c r="E85" s="11"/>
      <c r="F85" s="11"/>
      <c r="G85" s="11"/>
      <c r="H85" s="11"/>
      <c r="I85" s="11"/>
      <c r="J85" s="8">
        <v>0.35699999999999998</v>
      </c>
    </row>
    <row r="86" spans="1:10" x14ac:dyDescent="0.25">
      <c r="A86" s="11" t="s">
        <v>22</v>
      </c>
      <c r="B86" s="11"/>
      <c r="C86" s="11"/>
      <c r="D86" s="11"/>
      <c r="E86" s="11"/>
      <c r="F86" s="11"/>
      <c r="G86" s="11"/>
      <c r="H86" s="11"/>
      <c r="I86" s="11"/>
      <c r="J86" s="8">
        <v>1800</v>
      </c>
    </row>
    <row r="87" spans="1:10" x14ac:dyDescent="0.25">
      <c r="A87" s="9" t="s">
        <v>21</v>
      </c>
      <c r="B87" s="9"/>
      <c r="C87" s="9"/>
      <c r="D87" s="9"/>
      <c r="E87" s="9"/>
      <c r="F87" s="9"/>
      <c r="G87" s="9"/>
      <c r="H87" s="9"/>
      <c r="I87" s="9"/>
      <c r="J87" s="7">
        <f>J49/(J85*J86)</f>
        <v>4.8319327731092432E-2</v>
      </c>
    </row>
    <row r="88" spans="1:10" x14ac:dyDescent="0.25">
      <c r="A88" s="10" t="s">
        <v>24</v>
      </c>
      <c r="B88" s="10"/>
      <c r="C88" s="10"/>
      <c r="D88" s="10"/>
      <c r="E88" s="10"/>
      <c r="F88" s="10"/>
      <c r="G88" s="10"/>
      <c r="H88" s="10"/>
      <c r="I88" s="10"/>
      <c r="J88" s="10"/>
    </row>
    <row r="89" spans="1:10" x14ac:dyDescent="0.25">
      <c r="A89" s="11" t="s">
        <v>26</v>
      </c>
      <c r="B89" s="11"/>
      <c r="C89" s="11"/>
      <c r="D89" s="11"/>
      <c r="E89" s="11"/>
      <c r="F89" s="11"/>
      <c r="G89" s="11"/>
      <c r="H89" s="11"/>
      <c r="I89" s="11"/>
      <c r="J89" s="8">
        <v>24</v>
      </c>
    </row>
    <row r="90" spans="1:10" x14ac:dyDescent="0.25">
      <c r="A90" s="9" t="s">
        <v>25</v>
      </c>
      <c r="B90" s="9"/>
      <c r="C90" s="9"/>
      <c r="D90" s="9"/>
      <c r="E90" s="9"/>
      <c r="F90" s="9"/>
      <c r="G90" s="9"/>
      <c r="H90" s="9"/>
      <c r="I90" s="9"/>
      <c r="J90" s="5">
        <f>J89/J62</f>
        <v>0.2</v>
      </c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  <row r="110" spans="1:10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</row>
    <row r="111" spans="1:10" x14ac:dyDescent="0.25">
      <c r="A111" s="11" t="s">
        <v>27</v>
      </c>
      <c r="B111" s="11"/>
      <c r="C111" s="11"/>
      <c r="D111" s="11"/>
      <c r="E111" s="11"/>
      <c r="F111" s="11"/>
      <c r="G111" s="11"/>
      <c r="H111" s="11"/>
      <c r="I111" s="11"/>
      <c r="J111" s="8">
        <v>1.4</v>
      </c>
    </row>
    <row r="112" spans="1:10" x14ac:dyDescent="0.25">
      <c r="A112" s="9" t="s">
        <v>29</v>
      </c>
      <c r="B112" s="9"/>
      <c r="C112" s="9"/>
      <c r="D112" s="9"/>
      <c r="E112" s="9"/>
      <c r="F112" s="9"/>
      <c r="G112" s="9"/>
      <c r="H112" s="9"/>
      <c r="I112" s="9"/>
      <c r="J112" s="6">
        <f>(J60/J61)^(2*J58)</f>
        <v>3.1363417059304921</v>
      </c>
    </row>
    <row r="113" spans="1:10" x14ac:dyDescent="0.25">
      <c r="A113" s="9" t="s">
        <v>30</v>
      </c>
      <c r="B113" s="9"/>
      <c r="C113" s="9"/>
      <c r="D113" s="9"/>
      <c r="E113" s="9"/>
      <c r="F113" s="9"/>
      <c r="G113" s="9"/>
      <c r="H113" s="9"/>
      <c r="I113" s="9"/>
      <c r="J113" s="6">
        <f>((J62/J61)^J58)*((J60/J62)^J83)*((1+(2*J83))/(1+J83+J58))*J111</f>
        <v>3.4690644280960452</v>
      </c>
    </row>
    <row r="114" spans="1:10" x14ac:dyDescent="0.25">
      <c r="A114" s="9" t="s">
        <v>31</v>
      </c>
      <c r="B114" s="9"/>
      <c r="C114" s="9"/>
      <c r="D114" s="9"/>
      <c r="E114" s="9"/>
      <c r="F114" s="9"/>
      <c r="G114" s="9"/>
      <c r="H114" s="9"/>
      <c r="I114" s="9"/>
      <c r="J114" s="4">
        <f>J50*(J59^2)*(J112+J113)</f>
        <v>1967.8858655430142</v>
      </c>
    </row>
  </sheetData>
  <mergeCells count="37">
    <mergeCell ref="A1:J2"/>
    <mergeCell ref="A3:J3"/>
    <mergeCell ref="A4:B4"/>
    <mergeCell ref="C4:J4"/>
    <mergeCell ref="A5:B5"/>
    <mergeCell ref="C5:J5"/>
    <mergeCell ref="A58:I58"/>
    <mergeCell ref="A6:J27"/>
    <mergeCell ref="A28:I28"/>
    <mergeCell ref="A29:J29"/>
    <mergeCell ref="A30:I30"/>
    <mergeCell ref="A31:I31"/>
    <mergeCell ref="A32:J48"/>
    <mergeCell ref="A49:I49"/>
    <mergeCell ref="A50:I50"/>
    <mergeCell ref="A51:J51"/>
    <mergeCell ref="A52:J56"/>
    <mergeCell ref="A57:I57"/>
    <mergeCell ref="A88:J88"/>
    <mergeCell ref="A59:I59"/>
    <mergeCell ref="A60:I60"/>
    <mergeCell ref="A61:I61"/>
    <mergeCell ref="A62:I62"/>
    <mergeCell ref="A63:J63"/>
    <mergeCell ref="A64:J82"/>
    <mergeCell ref="A83:I83"/>
    <mergeCell ref="A84:I84"/>
    <mergeCell ref="A85:I85"/>
    <mergeCell ref="A86:I86"/>
    <mergeCell ref="A87:I87"/>
    <mergeCell ref="A114:I114"/>
    <mergeCell ref="A89:I89"/>
    <mergeCell ref="A90:I90"/>
    <mergeCell ref="A91:J110"/>
    <mergeCell ref="A111:I111"/>
    <mergeCell ref="A112:I112"/>
    <mergeCell ref="A113:I11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NBR Dinamico Simplificado (1)</vt:lpstr>
      <vt:lpstr>NBR Dinamico Simplificado (2)</vt:lpstr>
      <vt:lpstr>NBR - Exemplo NBR 6123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User03;zacarias</dc:creator>
  <cp:lastModifiedBy>zacarias chamberlain</cp:lastModifiedBy>
  <dcterms:created xsi:type="dcterms:W3CDTF">2014-05-22T17:51:14Z</dcterms:created>
  <dcterms:modified xsi:type="dcterms:W3CDTF">2022-04-23T21:00:03Z</dcterms:modified>
</cp:coreProperties>
</file>