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DFs e PPts do curso\Galpão 1 água\Arquivos Ftool\"/>
    </mc:Choice>
  </mc:AlternateContent>
  <xr:revisionPtr revIDLastSave="0" documentId="13_ncr:1_{1ABE5520-8482-4924-AB45-A41FC4904154}" xr6:coauthVersionLast="47" xr6:coauthVersionMax="47" xr10:uidLastSave="{00000000-0000-0000-0000-000000000000}"/>
  <bookViews>
    <workbookView xWindow="-120" yWindow="-120" windowWidth="29040" windowHeight="15720" xr2:uid="{5A667878-D2AC-41F1-83AD-5C9F1CC7745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4" i="1"/>
  <c r="P15" i="1"/>
  <c r="S15" i="1" s="1"/>
  <c r="R15" i="1" s="1"/>
  <c r="T15" i="1"/>
  <c r="W15" i="1" s="1"/>
  <c r="V15" i="1" s="1"/>
  <c r="U15" i="1"/>
  <c r="U14" i="1"/>
  <c r="U12" i="1"/>
  <c r="U11" i="1"/>
  <c r="P11" i="1"/>
  <c r="P12" i="1"/>
  <c r="P14" i="1"/>
  <c r="S14" i="1" s="1"/>
  <c r="R14" i="1" s="1"/>
  <c r="F10" i="1"/>
  <c r="G10" i="1"/>
  <c r="I10" i="1"/>
  <c r="J10" i="1"/>
  <c r="K10" i="1"/>
  <c r="L10" i="1"/>
  <c r="M10" i="1"/>
  <c r="N10" i="1"/>
  <c r="O10" i="1"/>
  <c r="H10" i="1"/>
  <c r="U16" i="1"/>
  <c r="U13" i="1"/>
  <c r="T16" i="1"/>
  <c r="P16" i="1"/>
  <c r="S16" i="1" s="1"/>
  <c r="R16" i="1" s="1"/>
  <c r="T14" i="1"/>
  <c r="W14" i="1" l="1"/>
  <c r="V14" i="1" s="1"/>
  <c r="W16" i="1"/>
  <c r="V16" i="1" s="1"/>
  <c r="T5" i="1" l="1"/>
  <c r="W5" i="1" s="1"/>
  <c r="V5" i="1" s="1"/>
  <c r="T6" i="1"/>
  <c r="W6" i="1" s="1"/>
  <c r="V6" i="1" s="1"/>
  <c r="T7" i="1"/>
  <c r="W7" i="1" s="1"/>
  <c r="V7" i="1" s="1"/>
  <c r="T8" i="1"/>
  <c r="W8" i="1" s="1"/>
  <c r="V8" i="1" s="1"/>
  <c r="T9" i="1"/>
  <c r="W9" i="1" s="1"/>
  <c r="V9" i="1" s="1"/>
  <c r="T10" i="1"/>
  <c r="W10" i="1" s="1"/>
  <c r="V10" i="1" s="1"/>
  <c r="T11" i="1"/>
  <c r="W11" i="1" s="1"/>
  <c r="V11" i="1" s="1"/>
  <c r="T12" i="1"/>
  <c r="W12" i="1" s="1"/>
  <c r="V12" i="1" s="1"/>
  <c r="T13" i="1"/>
  <c r="W13" i="1" s="1"/>
  <c r="V13" i="1" s="1"/>
  <c r="T17" i="1"/>
  <c r="W17" i="1" s="1"/>
  <c r="V17" i="1" s="1"/>
  <c r="T4" i="1"/>
  <c r="W4" i="1" s="1"/>
  <c r="V4" i="1" s="1"/>
  <c r="P5" i="1"/>
  <c r="S5" i="1" s="1"/>
  <c r="R5" i="1" s="1"/>
  <c r="P6" i="1"/>
  <c r="S6" i="1" s="1"/>
  <c r="R6" i="1" s="1"/>
  <c r="P7" i="1"/>
  <c r="S7" i="1" s="1"/>
  <c r="R7" i="1" s="1"/>
  <c r="P8" i="1"/>
  <c r="S8" i="1" s="1"/>
  <c r="R8" i="1" s="1"/>
  <c r="P9" i="1"/>
  <c r="S9" i="1" s="1"/>
  <c r="R9" i="1" s="1"/>
  <c r="P10" i="1"/>
  <c r="S10" i="1" s="1"/>
  <c r="R10" i="1" s="1"/>
  <c r="S11" i="1"/>
  <c r="R11" i="1" s="1"/>
  <c r="S12" i="1"/>
  <c r="R12" i="1" s="1"/>
  <c r="P13" i="1"/>
  <c r="S13" i="1" s="1"/>
  <c r="R13" i="1" s="1"/>
  <c r="P17" i="1"/>
  <c r="S17" i="1" s="1"/>
  <c r="R17" i="1" s="1"/>
  <c r="P4" i="1"/>
  <c r="S4" i="1" l="1"/>
  <c r="R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" authorId="0" shapeId="0" xr:uid="{653F6F6A-3546-4787-A102-0E83E964F18C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Trocar os banzos do pilar para box</t>
        </r>
      </text>
    </comment>
  </commentList>
</comments>
</file>

<file path=xl/sharedStrings.xml><?xml version="1.0" encoding="utf-8"?>
<sst xmlns="http://schemas.openxmlformats.org/spreadsheetml/2006/main" count="57" uniqueCount="39">
  <si>
    <t>ITEM</t>
  </si>
  <si>
    <t>PERFIL</t>
  </si>
  <si>
    <t>LX</t>
  </si>
  <si>
    <t>LY</t>
  </si>
  <si>
    <t>LT</t>
  </si>
  <si>
    <t>BANZO SUPERIOR</t>
  </si>
  <si>
    <t>BANZO INFERIOR</t>
  </si>
  <si>
    <t>MONTANTES</t>
  </si>
  <si>
    <t>DIAG. TRAVAMENTO</t>
  </si>
  <si>
    <t>DIAGONAIS COLUNA</t>
  </si>
  <si>
    <t>NtMax</t>
  </si>
  <si>
    <t>NtRd</t>
  </si>
  <si>
    <t>STATUS</t>
  </si>
  <si>
    <t>%</t>
  </si>
  <si>
    <t>NcMax</t>
  </si>
  <si>
    <t>NcRd</t>
  </si>
  <si>
    <t>Nt</t>
  </si>
  <si>
    <t>Nc</t>
  </si>
  <si>
    <t>LL38,1X3,2</t>
  </si>
  <si>
    <t>U150X50X4,75</t>
  </si>
  <si>
    <t>[] 150X50X4,75</t>
  </si>
  <si>
    <t>DIAGONAL INTERFACE PILAR</t>
  </si>
  <si>
    <t>DIAGONAL SEM TRAVAMENTO</t>
  </si>
  <si>
    <t>DIAGONAL COM TRAVAMENTO</t>
  </si>
  <si>
    <t>(ESQ)BANZO EXTERNO COLUNA</t>
  </si>
  <si>
    <t>(ESQ)BANZO INTERNO COLUNA INFERIOR</t>
  </si>
  <si>
    <t>(ESQ)BANZO INTERNO COLUNA SUPERIOR</t>
  </si>
  <si>
    <t>(DIR)BANZO EXTERNO COLUNA</t>
  </si>
  <si>
    <t>(DIR)BANZO INTERNO COLUNA INFERIOR</t>
  </si>
  <si>
    <t>(DIR)BANZO INTERNO COLUNA SUPERIOR</t>
  </si>
  <si>
    <t>CP+SC+V90(CPI +0,8)</t>
  </si>
  <si>
    <t>CP+SC+V0(CPI -0,3)</t>
  </si>
  <si>
    <t>W200X26,</t>
  </si>
  <si>
    <t>W200X26,6</t>
  </si>
  <si>
    <t>LL76,2X6,35</t>
  </si>
  <si>
    <t>LL51X4,76</t>
  </si>
  <si>
    <t>CP+V0(CPI +0,8)</t>
  </si>
  <si>
    <t>CP+V90(CPI -0,9)</t>
  </si>
  <si>
    <t>CP+V90(CPI 0,0)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</si>
</sst>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textRotation="90" wrapText="1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 textRotation="90" wrapText="1"/>
    </xf>
    <xf numFmtId="0" fontId="2" fillId="2" borderId="5" xfId="0" applyFont="1" applyFill="1" applyBorder="1" applyAlignment="1">
      <alignment horizontal="center" textRotation="90" wrapText="1"/>
    </xf>
    <xf numFmtId="0" fontId="2" fillId="2" borderId="6" xfId="0" applyFont="1" applyFill="1" applyBorder="1" applyAlignment="1">
      <alignment horizontal="center" textRotation="90" wrapText="1"/>
    </xf>
    <xf numFmtId="0" fontId="2" fillId="2" borderId="7" xfId="0" applyFont="1" applyFill="1" applyBorder="1" applyAlignment="1">
      <alignment horizontal="center" textRotation="90" wrapText="1"/>
    </xf>
    <xf numFmtId="0" fontId="2" fillId="2" borderId="8" xfId="0" applyFont="1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2" fillId="2" borderId="4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5" xfId="0" applyFont="1" applyFill="1" applyBorder="1"/>
    <xf numFmtId="0" fontId="2" fillId="2" borderId="14" xfId="0" applyFont="1" applyFill="1" applyBorder="1"/>
    <xf numFmtId="0" fontId="2" fillId="2" borderId="10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9" fontId="0" fillId="2" borderId="1" xfId="1" applyFont="1" applyFill="1" applyBorder="1"/>
    <xf numFmtId="2" fontId="0" fillId="2" borderId="8" xfId="0" applyNumberFormat="1" applyFill="1" applyBorder="1"/>
    <xf numFmtId="2" fontId="0" fillId="2" borderId="9" xfId="0" applyNumberFormat="1" applyFill="1" applyBorder="1"/>
    <xf numFmtId="9" fontId="0" fillId="2" borderId="9" xfId="1" applyFont="1" applyFill="1" applyBorder="1"/>
    <xf numFmtId="9" fontId="0" fillId="2" borderId="15" xfId="1" applyFont="1" applyFill="1" applyBorder="1"/>
    <xf numFmtId="9" fontId="0" fillId="2" borderId="11" xfId="1" applyFont="1" applyFill="1" applyBorder="1"/>
  </cellXfs>
  <cellStyles count="2">
    <cellStyle name="Normal" xfId="0" builtinId="0"/>
    <cellStyle name="Porcentagem" xfId="1" builtinId="5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810A7-6ACF-45FD-9CAF-C8AEFDB71E95}">
  <dimension ref="A1:X17"/>
  <sheetViews>
    <sheetView tabSelected="1" zoomScaleNormal="100" workbookViewId="0">
      <pane xSplit="1" ySplit="3" topLeftCell="C4" activePane="bottomRight" state="frozen"/>
      <selection pane="topRight" activeCell="B1" sqref="B1"/>
      <selection pane="bottomLeft" activeCell="A4" sqref="A4"/>
      <selection pane="bottomRight" activeCell="D16" sqref="D16"/>
    </sheetView>
  </sheetViews>
  <sheetFormatPr defaultRowHeight="15" x14ac:dyDescent="0.25"/>
  <cols>
    <col min="1" max="1" width="39" style="1" bestFit="1" customWidth="1"/>
    <col min="2" max="2" width="14.140625" style="1" bestFit="1" customWidth="1"/>
    <col min="3" max="5" width="9.140625" style="1"/>
    <col min="6" max="6" width="6.5703125" style="1" bestFit="1" customWidth="1"/>
    <col min="7" max="7" width="6.5703125" style="1" customWidth="1"/>
    <col min="8" max="16384" width="9.140625" style="1"/>
  </cols>
  <sheetData>
    <row r="1" spans="1:24" ht="73.5" customHeight="1" x14ac:dyDescent="0.25">
      <c r="F1" s="6" t="s">
        <v>31</v>
      </c>
      <c r="G1" s="7"/>
      <c r="H1" s="6" t="s">
        <v>30</v>
      </c>
      <c r="I1" s="7"/>
      <c r="J1" s="6" t="s">
        <v>37</v>
      </c>
      <c r="K1" s="7"/>
      <c r="L1" s="6" t="s">
        <v>36</v>
      </c>
      <c r="M1" s="7"/>
      <c r="N1" s="6" t="s">
        <v>38</v>
      </c>
      <c r="O1" s="7"/>
      <c r="P1" s="2"/>
      <c r="Q1" s="2"/>
      <c r="R1" s="2"/>
      <c r="S1" s="2"/>
    </row>
    <row r="2" spans="1:24" ht="73.5" customHeight="1" thickBot="1" x14ac:dyDescent="0.3">
      <c r="F2" s="8"/>
      <c r="G2" s="9"/>
      <c r="H2" s="8"/>
      <c r="I2" s="9"/>
      <c r="J2" s="8"/>
      <c r="K2" s="9"/>
      <c r="L2" s="8"/>
      <c r="M2" s="9"/>
      <c r="N2" s="8"/>
      <c r="O2" s="9"/>
      <c r="P2" s="2"/>
      <c r="Q2" s="2"/>
      <c r="R2" s="2"/>
      <c r="S2" s="2"/>
    </row>
    <row r="3" spans="1:24" x14ac:dyDescent="0.25">
      <c r="A3" s="15" t="s">
        <v>0</v>
      </c>
      <c r="B3" s="16" t="s">
        <v>1</v>
      </c>
      <c r="C3" s="16" t="s">
        <v>2</v>
      </c>
      <c r="D3" s="16" t="s">
        <v>3</v>
      </c>
      <c r="E3" s="17" t="s">
        <v>4</v>
      </c>
      <c r="F3" s="15" t="s">
        <v>16</v>
      </c>
      <c r="G3" s="18" t="s">
        <v>17</v>
      </c>
      <c r="H3" s="15" t="s">
        <v>16</v>
      </c>
      <c r="I3" s="18" t="s">
        <v>17</v>
      </c>
      <c r="J3" s="15" t="s">
        <v>16</v>
      </c>
      <c r="K3" s="18" t="s">
        <v>17</v>
      </c>
      <c r="L3" s="15" t="s">
        <v>16</v>
      </c>
      <c r="M3" s="18" t="s">
        <v>17</v>
      </c>
      <c r="N3" s="15" t="s">
        <v>16</v>
      </c>
      <c r="O3" s="18" t="s">
        <v>17</v>
      </c>
      <c r="P3" s="19" t="s">
        <v>14</v>
      </c>
      <c r="Q3" s="16" t="s">
        <v>15</v>
      </c>
      <c r="R3" s="16" t="s">
        <v>12</v>
      </c>
      <c r="S3" s="16" t="s">
        <v>13</v>
      </c>
      <c r="T3" s="16" t="s">
        <v>10</v>
      </c>
      <c r="U3" s="16" t="s">
        <v>11</v>
      </c>
      <c r="V3" s="16" t="s">
        <v>12</v>
      </c>
      <c r="W3" s="18" t="s">
        <v>13</v>
      </c>
      <c r="X3" s="18" t="s">
        <v>13</v>
      </c>
    </row>
    <row r="4" spans="1:24" x14ac:dyDescent="0.25">
      <c r="A4" s="10" t="s">
        <v>5</v>
      </c>
      <c r="B4" s="3" t="s">
        <v>32</v>
      </c>
      <c r="C4" s="3">
        <v>653</v>
      </c>
      <c r="D4" s="3">
        <v>217</v>
      </c>
      <c r="E4" s="4">
        <v>217</v>
      </c>
      <c r="F4" s="11">
        <v>92.8</v>
      </c>
      <c r="G4" s="12">
        <v>231.4</v>
      </c>
      <c r="H4" s="11">
        <v>633.20000000000005</v>
      </c>
      <c r="I4" s="12">
        <v>173.2</v>
      </c>
      <c r="J4" s="11">
        <v>224.8</v>
      </c>
      <c r="K4" s="12">
        <v>235.5</v>
      </c>
      <c r="L4" s="11">
        <v>297.8</v>
      </c>
      <c r="M4" s="12">
        <v>129.1</v>
      </c>
      <c r="N4" s="11">
        <v>297.5</v>
      </c>
      <c r="O4" s="12">
        <v>17.600000000000001</v>
      </c>
      <c r="P4" s="5">
        <f>MAX(G4,I4,K4,M4,O4)</f>
        <v>235.5</v>
      </c>
      <c r="Q4" s="3">
        <v>720</v>
      </c>
      <c r="R4" s="3" t="str">
        <f>IF(S4&lt;1,"OK","NÃO OK")</f>
        <v>OK</v>
      </c>
      <c r="S4" s="24">
        <f>P4/Q4</f>
        <v>0.32708333333333334</v>
      </c>
      <c r="T4" s="3">
        <f>MAX(F4,H4,J4,L4,N4)</f>
        <v>633.20000000000005</v>
      </c>
      <c r="U4" s="3">
        <v>1073</v>
      </c>
      <c r="V4" s="3" t="str">
        <f>IF(W4&lt;1,"OK","NÃO OK")</f>
        <v>OK</v>
      </c>
      <c r="W4" s="27">
        <f>T4/U4</f>
        <v>0.59012115563839707</v>
      </c>
      <c r="X4" s="27">
        <f>MAX(S4,W4)</f>
        <v>0.59012115563839707</v>
      </c>
    </row>
    <row r="5" spans="1:24" x14ac:dyDescent="0.25">
      <c r="A5" s="10" t="s">
        <v>6</v>
      </c>
      <c r="B5" s="3" t="s">
        <v>33</v>
      </c>
      <c r="C5" s="3">
        <v>653</v>
      </c>
      <c r="D5" s="3">
        <v>217</v>
      </c>
      <c r="E5" s="4">
        <v>217</v>
      </c>
      <c r="F5" s="11">
        <v>190.1</v>
      </c>
      <c r="G5" s="12">
        <v>36.5</v>
      </c>
      <c r="H5" s="11">
        <v>47.2</v>
      </c>
      <c r="I5" s="12">
        <v>534.6</v>
      </c>
      <c r="J5" s="11">
        <v>143.69999999999999</v>
      </c>
      <c r="K5" s="12">
        <v>175.6</v>
      </c>
      <c r="L5" s="11">
        <v>82</v>
      </c>
      <c r="M5" s="12">
        <v>219.3</v>
      </c>
      <c r="N5" s="11">
        <v>0</v>
      </c>
      <c r="O5" s="12">
        <v>284.7</v>
      </c>
      <c r="P5" s="5">
        <f t="shared" ref="P5:P17" si="0">MAX(G5,I5,K5,M5,O5)</f>
        <v>534.6</v>
      </c>
      <c r="Q5" s="3">
        <v>720</v>
      </c>
      <c r="R5" s="3" t="str">
        <f t="shared" ref="R5:R17" si="1">IF(S5&lt;1,"OK","NÃO OK")</f>
        <v>OK</v>
      </c>
      <c r="S5" s="24">
        <f t="shared" ref="S5:S17" si="2">P5/Q5</f>
        <v>0.74250000000000005</v>
      </c>
      <c r="T5" s="3">
        <f t="shared" ref="T5:T17" si="3">MAX(F5,H5,J5,L5,N5)</f>
        <v>190.1</v>
      </c>
      <c r="U5" s="3">
        <v>1073</v>
      </c>
      <c r="V5" s="3" t="str">
        <f t="shared" ref="V5:V17" si="4">IF(W5&lt;1,"OK","NÃO OK")</f>
        <v>OK</v>
      </c>
      <c r="W5" s="27">
        <f t="shared" ref="W5:X17" si="5">T5/U5</f>
        <v>0.1771668219944082</v>
      </c>
      <c r="X5" s="27">
        <f t="shared" ref="X5:X17" si="6">MAX(S5,W5)</f>
        <v>0.74250000000000005</v>
      </c>
    </row>
    <row r="6" spans="1:24" x14ac:dyDescent="0.25">
      <c r="A6" s="10" t="s">
        <v>21</v>
      </c>
      <c r="B6" s="3" t="s">
        <v>34</v>
      </c>
      <c r="C6" s="3">
        <v>64</v>
      </c>
      <c r="D6" s="3">
        <v>128</v>
      </c>
      <c r="E6" s="4">
        <v>128</v>
      </c>
      <c r="F6" s="11">
        <v>0</v>
      </c>
      <c r="G6" s="12">
        <v>148.9</v>
      </c>
      <c r="H6" s="11">
        <v>286.5</v>
      </c>
      <c r="I6" s="12">
        <v>0</v>
      </c>
      <c r="J6" s="11">
        <v>0</v>
      </c>
      <c r="K6" s="12">
        <v>353.9</v>
      </c>
      <c r="L6" s="11">
        <v>211.9</v>
      </c>
      <c r="M6" s="12">
        <v>0</v>
      </c>
      <c r="N6" s="11">
        <v>0</v>
      </c>
      <c r="O6" s="12">
        <v>8.9</v>
      </c>
      <c r="P6" s="5">
        <f t="shared" si="0"/>
        <v>353.9</v>
      </c>
      <c r="Q6" s="3">
        <v>381.24</v>
      </c>
      <c r="R6" s="3" t="str">
        <f t="shared" si="1"/>
        <v>OK</v>
      </c>
      <c r="S6" s="24">
        <f t="shared" si="2"/>
        <v>0.92828664358409396</v>
      </c>
      <c r="T6" s="3">
        <f t="shared" si="3"/>
        <v>286.5</v>
      </c>
      <c r="U6" s="3">
        <v>418.5</v>
      </c>
      <c r="V6" s="3" t="str">
        <f t="shared" si="4"/>
        <v>OK</v>
      </c>
      <c r="W6" s="27">
        <f t="shared" si="5"/>
        <v>0.68458781362007171</v>
      </c>
      <c r="X6" s="27">
        <f t="shared" si="6"/>
        <v>0.92828664358409396</v>
      </c>
    </row>
    <row r="7" spans="1:24" x14ac:dyDescent="0.25">
      <c r="A7" s="10" t="s">
        <v>22</v>
      </c>
      <c r="B7" s="3" t="s">
        <v>34</v>
      </c>
      <c r="C7" s="3">
        <v>300</v>
      </c>
      <c r="D7" s="3">
        <v>300</v>
      </c>
      <c r="E7" s="4">
        <v>300</v>
      </c>
      <c r="F7" s="11">
        <v>2.9</v>
      </c>
      <c r="G7" s="12">
        <v>64.7</v>
      </c>
      <c r="H7" s="11">
        <v>186.3</v>
      </c>
      <c r="I7" s="12">
        <v>1.9</v>
      </c>
      <c r="J7" s="11">
        <v>0</v>
      </c>
      <c r="K7" s="12">
        <v>63</v>
      </c>
      <c r="L7" s="11">
        <v>81.3</v>
      </c>
      <c r="M7" s="12">
        <v>0</v>
      </c>
      <c r="N7" s="11">
        <v>88.3</v>
      </c>
      <c r="O7" s="12">
        <v>0.7</v>
      </c>
      <c r="P7" s="5">
        <f t="shared" si="0"/>
        <v>64.7</v>
      </c>
      <c r="Q7" s="3">
        <v>144.69999999999999</v>
      </c>
      <c r="R7" s="3" t="str">
        <f t="shared" si="1"/>
        <v>OK</v>
      </c>
      <c r="S7" s="24">
        <f t="shared" si="2"/>
        <v>0.44713199723566005</v>
      </c>
      <c r="T7" s="3">
        <f t="shared" si="3"/>
        <v>186.3</v>
      </c>
      <c r="U7" s="3">
        <v>418.5</v>
      </c>
      <c r="V7" s="3" t="str">
        <f t="shared" si="4"/>
        <v>OK</v>
      </c>
      <c r="W7" s="27">
        <f t="shared" si="5"/>
        <v>0.44516129032258067</v>
      </c>
      <c r="X7" s="27">
        <f t="shared" si="6"/>
        <v>0.44713199723566005</v>
      </c>
    </row>
    <row r="8" spans="1:24" x14ac:dyDescent="0.25">
      <c r="A8" s="10" t="s">
        <v>23</v>
      </c>
      <c r="B8" s="3" t="s">
        <v>34</v>
      </c>
      <c r="C8" s="3">
        <v>150</v>
      </c>
      <c r="D8" s="3">
        <v>300</v>
      </c>
      <c r="E8" s="4">
        <v>300</v>
      </c>
      <c r="F8" s="11">
        <v>0</v>
      </c>
      <c r="G8" s="12">
        <v>134.80000000000001</v>
      </c>
      <c r="H8" s="11">
        <v>325.39999999999998</v>
      </c>
      <c r="I8" s="12">
        <v>0</v>
      </c>
      <c r="J8" s="11">
        <v>15.5</v>
      </c>
      <c r="K8" s="12">
        <v>191.3</v>
      </c>
      <c r="L8" s="11">
        <v>175.3</v>
      </c>
      <c r="M8" s="12">
        <v>0</v>
      </c>
      <c r="N8" s="11">
        <v>141.6</v>
      </c>
      <c r="O8" s="12">
        <v>0</v>
      </c>
      <c r="P8" s="5">
        <f t="shared" si="0"/>
        <v>191.3</v>
      </c>
      <c r="Q8" s="3">
        <v>295.23</v>
      </c>
      <c r="R8" s="3" t="str">
        <f t="shared" si="1"/>
        <v>OK</v>
      </c>
      <c r="S8" s="24">
        <f t="shared" si="2"/>
        <v>0.64796937980557534</v>
      </c>
      <c r="T8" s="3">
        <f t="shared" si="3"/>
        <v>325.39999999999998</v>
      </c>
      <c r="U8" s="3">
        <v>418.5</v>
      </c>
      <c r="V8" s="3" t="str">
        <f t="shared" si="4"/>
        <v>OK</v>
      </c>
      <c r="W8" s="27">
        <f t="shared" si="5"/>
        <v>0.77753882915173234</v>
      </c>
      <c r="X8" s="27">
        <f t="shared" si="6"/>
        <v>0.77753882915173234</v>
      </c>
    </row>
    <row r="9" spans="1:24" x14ac:dyDescent="0.25">
      <c r="A9" s="10" t="s">
        <v>7</v>
      </c>
      <c r="B9" s="3" t="s">
        <v>34</v>
      </c>
      <c r="C9" s="3">
        <v>229</v>
      </c>
      <c r="D9" s="3">
        <v>229</v>
      </c>
      <c r="E9" s="4">
        <v>229</v>
      </c>
      <c r="F9" s="11">
        <v>73.5</v>
      </c>
      <c r="G9" s="12">
        <v>15.1</v>
      </c>
      <c r="H9" s="11">
        <v>28.7</v>
      </c>
      <c r="I9" s="12">
        <v>178.4</v>
      </c>
      <c r="J9" s="11">
        <v>104.4</v>
      </c>
      <c r="K9" s="12">
        <v>21.2</v>
      </c>
      <c r="L9" s="11">
        <v>17.11</v>
      </c>
      <c r="M9" s="12">
        <v>96.1</v>
      </c>
      <c r="N9" s="11">
        <v>9.6999999999999993</v>
      </c>
      <c r="O9" s="12">
        <v>90.4</v>
      </c>
      <c r="P9" s="5">
        <f t="shared" si="0"/>
        <v>178.4</v>
      </c>
      <c r="Q9" s="3">
        <v>206.73</v>
      </c>
      <c r="R9" s="3" t="str">
        <f t="shared" si="1"/>
        <v>OK</v>
      </c>
      <c r="S9" s="24">
        <f t="shared" si="2"/>
        <v>0.86296135055386258</v>
      </c>
      <c r="T9" s="3">
        <f t="shared" si="3"/>
        <v>104.4</v>
      </c>
      <c r="U9" s="3">
        <v>418.5</v>
      </c>
      <c r="V9" s="3" t="str">
        <f t="shared" si="4"/>
        <v>OK</v>
      </c>
      <c r="W9" s="27">
        <f t="shared" si="5"/>
        <v>0.24946236559139787</v>
      </c>
      <c r="X9" s="27">
        <f t="shared" si="6"/>
        <v>0.86296135055386258</v>
      </c>
    </row>
    <row r="10" spans="1:24" x14ac:dyDescent="0.25">
      <c r="A10" s="10" t="s">
        <v>8</v>
      </c>
      <c r="B10" s="3" t="s">
        <v>18</v>
      </c>
      <c r="C10" s="3">
        <v>167</v>
      </c>
      <c r="D10" s="3">
        <v>167</v>
      </c>
      <c r="E10" s="4">
        <v>167</v>
      </c>
      <c r="F10" s="11">
        <f t="shared" ref="F10:G10" si="7">0.03*$U$6</f>
        <v>12.555</v>
      </c>
      <c r="G10" s="12">
        <f t="shared" si="7"/>
        <v>12.555</v>
      </c>
      <c r="H10" s="25">
        <f>0.03*$U$6</f>
        <v>12.555</v>
      </c>
      <c r="I10" s="26">
        <f t="shared" ref="I10:O10" si="8">0.03*$U$6</f>
        <v>12.555</v>
      </c>
      <c r="J10" s="25">
        <f t="shared" si="8"/>
        <v>12.555</v>
      </c>
      <c r="K10" s="26">
        <f t="shared" si="8"/>
        <v>12.555</v>
      </c>
      <c r="L10" s="25">
        <f t="shared" si="8"/>
        <v>12.555</v>
      </c>
      <c r="M10" s="26">
        <f t="shared" si="8"/>
        <v>12.555</v>
      </c>
      <c r="N10" s="25">
        <f t="shared" si="8"/>
        <v>12.555</v>
      </c>
      <c r="O10" s="26">
        <f t="shared" si="8"/>
        <v>12.555</v>
      </c>
      <c r="P10" s="5">
        <f t="shared" si="0"/>
        <v>12.555</v>
      </c>
      <c r="Q10" s="3">
        <v>32.1</v>
      </c>
      <c r="R10" s="3" t="str">
        <f t="shared" si="1"/>
        <v>OK</v>
      </c>
      <c r="S10" s="24">
        <f t="shared" si="2"/>
        <v>0.39112149532710277</v>
      </c>
      <c r="T10" s="3">
        <f t="shared" si="3"/>
        <v>12.555</v>
      </c>
      <c r="U10" s="3">
        <v>104.4</v>
      </c>
      <c r="V10" s="3" t="str">
        <f t="shared" si="4"/>
        <v>OK</v>
      </c>
      <c r="W10" s="27">
        <f t="shared" si="5"/>
        <v>0.12025862068965516</v>
      </c>
      <c r="X10" s="27">
        <f t="shared" si="6"/>
        <v>0.39112149532710277</v>
      </c>
    </row>
    <row r="11" spans="1:24" x14ac:dyDescent="0.25">
      <c r="A11" s="10" t="s">
        <v>24</v>
      </c>
      <c r="B11" s="3" t="s">
        <v>19</v>
      </c>
      <c r="C11" s="3">
        <v>368</v>
      </c>
      <c r="D11" s="3">
        <v>119</v>
      </c>
      <c r="E11" s="4">
        <v>119</v>
      </c>
      <c r="F11" s="11">
        <v>123</v>
      </c>
      <c r="G11" s="12">
        <v>195.5</v>
      </c>
      <c r="H11" s="11">
        <v>415.2</v>
      </c>
      <c r="I11" s="12">
        <v>235.3</v>
      </c>
      <c r="J11" s="11">
        <v>303</v>
      </c>
      <c r="K11" s="12">
        <v>369</v>
      </c>
      <c r="L11" s="11">
        <v>175</v>
      </c>
      <c r="M11" s="12">
        <v>149.5</v>
      </c>
      <c r="N11" s="11">
        <v>359.5</v>
      </c>
      <c r="O11" s="12">
        <v>60.3</v>
      </c>
      <c r="P11" s="5">
        <f t="shared" si="0"/>
        <v>369</v>
      </c>
      <c r="Q11" s="3">
        <v>477.74</v>
      </c>
      <c r="R11" s="3" t="str">
        <f t="shared" si="1"/>
        <v>OK</v>
      </c>
      <c r="S11" s="24">
        <f t="shared" si="2"/>
        <v>0.77238665382844218</v>
      </c>
      <c r="T11" s="3">
        <f t="shared" si="3"/>
        <v>415.2</v>
      </c>
      <c r="U11" s="3">
        <f t="shared" ref="U11:U12" si="9">273.27*2</f>
        <v>546.54</v>
      </c>
      <c r="V11" s="3" t="str">
        <f t="shared" si="4"/>
        <v>OK</v>
      </c>
      <c r="W11" s="27">
        <f t="shared" si="5"/>
        <v>0.75968822044132178</v>
      </c>
      <c r="X11" s="27">
        <f t="shared" si="6"/>
        <v>0.77238665382844218</v>
      </c>
    </row>
    <row r="12" spans="1:24" x14ac:dyDescent="0.25">
      <c r="A12" s="10" t="s">
        <v>25</v>
      </c>
      <c r="B12" s="3" t="s">
        <v>19</v>
      </c>
      <c r="C12" s="3">
        <v>368</v>
      </c>
      <c r="D12" s="3">
        <v>119</v>
      </c>
      <c r="E12" s="4">
        <v>119</v>
      </c>
      <c r="F12" s="11">
        <v>123</v>
      </c>
      <c r="G12" s="12">
        <v>195.5</v>
      </c>
      <c r="H12" s="11">
        <v>415.2</v>
      </c>
      <c r="I12" s="12">
        <v>235.3</v>
      </c>
      <c r="J12" s="11">
        <v>333.6</v>
      </c>
      <c r="K12" s="12">
        <v>112.8</v>
      </c>
      <c r="L12" s="11">
        <v>92.7</v>
      </c>
      <c r="M12" s="12">
        <v>49.1</v>
      </c>
      <c r="N12" s="11">
        <v>359.5</v>
      </c>
      <c r="O12" s="12">
        <v>60.3</v>
      </c>
      <c r="P12" s="5">
        <f t="shared" si="0"/>
        <v>235.3</v>
      </c>
      <c r="Q12" s="3">
        <v>477.74</v>
      </c>
      <c r="R12" s="3" t="str">
        <f t="shared" si="1"/>
        <v>OK</v>
      </c>
      <c r="S12" s="24">
        <f t="shared" si="2"/>
        <v>0.49252731611336714</v>
      </c>
      <c r="T12" s="3">
        <f t="shared" si="3"/>
        <v>415.2</v>
      </c>
      <c r="U12" s="3">
        <f t="shared" si="9"/>
        <v>546.54</v>
      </c>
      <c r="V12" s="3" t="str">
        <f t="shared" si="4"/>
        <v>OK</v>
      </c>
      <c r="W12" s="27">
        <f t="shared" si="5"/>
        <v>0.75968822044132178</v>
      </c>
      <c r="X12" s="27">
        <f t="shared" si="6"/>
        <v>0.75968822044132178</v>
      </c>
    </row>
    <row r="13" spans="1:24" x14ac:dyDescent="0.25">
      <c r="A13" s="10" t="s">
        <v>26</v>
      </c>
      <c r="B13" s="3" t="s">
        <v>20</v>
      </c>
      <c r="C13" s="3">
        <v>368</v>
      </c>
      <c r="D13" s="3">
        <v>119</v>
      </c>
      <c r="E13" s="4">
        <v>119</v>
      </c>
      <c r="F13" s="11">
        <v>123</v>
      </c>
      <c r="G13" s="12">
        <v>195.5</v>
      </c>
      <c r="H13" s="11">
        <v>415.2</v>
      </c>
      <c r="I13" s="12">
        <v>235.3</v>
      </c>
      <c r="J13" s="11">
        <v>0</v>
      </c>
      <c r="K13" s="12">
        <v>380.3</v>
      </c>
      <c r="L13" s="11">
        <v>257.8</v>
      </c>
      <c r="M13" s="12">
        <v>0</v>
      </c>
      <c r="N13" s="11">
        <v>359.5</v>
      </c>
      <c r="O13" s="12">
        <v>60.3</v>
      </c>
      <c r="P13" s="5">
        <f t="shared" si="0"/>
        <v>380.3</v>
      </c>
      <c r="Q13" s="3">
        <v>477.74</v>
      </c>
      <c r="R13" s="3" t="str">
        <f t="shared" si="1"/>
        <v>OK</v>
      </c>
      <c r="S13" s="24">
        <f t="shared" si="2"/>
        <v>0.79603968685896098</v>
      </c>
      <c r="T13" s="3">
        <f t="shared" si="3"/>
        <v>415.2</v>
      </c>
      <c r="U13" s="3">
        <f>273.27*2</f>
        <v>546.54</v>
      </c>
      <c r="V13" s="3" t="str">
        <f t="shared" si="4"/>
        <v>OK</v>
      </c>
      <c r="W13" s="27">
        <f t="shared" si="5"/>
        <v>0.75968822044132178</v>
      </c>
      <c r="X13" s="27">
        <f t="shared" si="6"/>
        <v>0.79603968685896098</v>
      </c>
    </row>
    <row r="14" spans="1:24" x14ac:dyDescent="0.25">
      <c r="A14" s="10" t="s">
        <v>27</v>
      </c>
      <c r="B14" s="3" t="s">
        <v>20</v>
      </c>
      <c r="C14" s="3">
        <v>557</v>
      </c>
      <c r="D14" s="3">
        <v>119</v>
      </c>
      <c r="E14" s="4">
        <v>119</v>
      </c>
      <c r="F14" s="11">
        <v>75.3</v>
      </c>
      <c r="G14" s="12">
        <v>149.30000000000001</v>
      </c>
      <c r="H14" s="11">
        <v>473.5</v>
      </c>
      <c r="I14" s="12">
        <v>283.7</v>
      </c>
      <c r="J14" s="11">
        <v>302.5</v>
      </c>
      <c r="K14" s="12">
        <v>48</v>
      </c>
      <c r="L14" s="11">
        <v>92.7</v>
      </c>
      <c r="M14" s="12">
        <v>55.7</v>
      </c>
      <c r="N14" s="11">
        <v>359.5</v>
      </c>
      <c r="O14" s="12">
        <v>147.19999999999999</v>
      </c>
      <c r="P14" s="5">
        <f t="shared" ref="P14:P16" si="10">MAX(G14,I14,K14,M14,O14)</f>
        <v>283.7</v>
      </c>
      <c r="Q14" s="3">
        <v>318.92</v>
      </c>
      <c r="R14" s="3" t="str">
        <f t="shared" si="1"/>
        <v>OK</v>
      </c>
      <c r="S14" s="24">
        <f t="shared" ref="S14:S16" si="11">P14/Q14</f>
        <v>0.88956478113633508</v>
      </c>
      <c r="T14" s="3">
        <f t="shared" ref="T14:T16" si="12">MAX(F14,H14,J14,L14,N14)</f>
        <v>473.5</v>
      </c>
      <c r="U14" s="3">
        <f t="shared" ref="U14:U15" si="13">273.27*2</f>
        <v>546.54</v>
      </c>
      <c r="V14" s="3" t="str">
        <f t="shared" si="4"/>
        <v>OK</v>
      </c>
      <c r="W14" s="27">
        <f t="shared" ref="W14:X16" si="14">T14/U14</f>
        <v>0.86635927836937832</v>
      </c>
      <c r="X14" s="27">
        <f t="shared" si="6"/>
        <v>0.88956478113633508</v>
      </c>
    </row>
    <row r="15" spans="1:24" x14ac:dyDescent="0.25">
      <c r="A15" s="10" t="s">
        <v>28</v>
      </c>
      <c r="B15" s="3" t="s">
        <v>19</v>
      </c>
      <c r="C15" s="3">
        <v>557</v>
      </c>
      <c r="D15" s="3">
        <v>119</v>
      </c>
      <c r="E15" s="4">
        <v>119</v>
      </c>
      <c r="F15" s="11">
        <v>75.3</v>
      </c>
      <c r="G15" s="12">
        <v>149.30000000000001</v>
      </c>
      <c r="H15" s="11">
        <v>473.5</v>
      </c>
      <c r="I15" s="12">
        <v>283.7</v>
      </c>
      <c r="J15" s="11">
        <v>275.10000000000002</v>
      </c>
      <c r="K15" s="12">
        <v>0</v>
      </c>
      <c r="L15" s="11">
        <v>203.4</v>
      </c>
      <c r="M15" s="12">
        <v>0</v>
      </c>
      <c r="N15" s="11">
        <v>359.5</v>
      </c>
      <c r="O15" s="12">
        <v>147.19999999999999</v>
      </c>
      <c r="P15" s="5">
        <f t="shared" si="10"/>
        <v>283.7</v>
      </c>
      <c r="Q15" s="3">
        <v>318.92</v>
      </c>
      <c r="R15" s="3" t="str">
        <f t="shared" si="1"/>
        <v>OK</v>
      </c>
      <c r="S15" s="24">
        <f t="shared" si="11"/>
        <v>0.88956478113633508</v>
      </c>
      <c r="T15" s="3">
        <f t="shared" si="12"/>
        <v>473.5</v>
      </c>
      <c r="U15" s="3">
        <f t="shared" si="13"/>
        <v>546.54</v>
      </c>
      <c r="V15" s="3" t="str">
        <f t="shared" si="4"/>
        <v>OK</v>
      </c>
      <c r="W15" s="27">
        <f t="shared" si="14"/>
        <v>0.86635927836937832</v>
      </c>
      <c r="X15" s="27">
        <f t="shared" si="6"/>
        <v>0.88956478113633508</v>
      </c>
    </row>
    <row r="16" spans="1:24" x14ac:dyDescent="0.25">
      <c r="A16" s="10" t="s">
        <v>29</v>
      </c>
      <c r="B16" s="3" t="s">
        <v>20</v>
      </c>
      <c r="C16" s="3">
        <v>557</v>
      </c>
      <c r="D16" s="3">
        <v>119</v>
      </c>
      <c r="E16" s="4">
        <v>119</v>
      </c>
      <c r="F16" s="11">
        <v>75.3</v>
      </c>
      <c r="G16" s="12">
        <v>149.30000000000001</v>
      </c>
      <c r="H16" s="11">
        <v>473.5</v>
      </c>
      <c r="I16" s="12">
        <v>283.7</v>
      </c>
      <c r="J16" s="11">
        <v>0</v>
      </c>
      <c r="K16" s="12">
        <v>30.5</v>
      </c>
      <c r="L16" s="11">
        <v>203.4</v>
      </c>
      <c r="M16" s="12">
        <v>0</v>
      </c>
      <c r="N16" s="11">
        <v>359.5</v>
      </c>
      <c r="O16" s="12">
        <v>147.19999999999999</v>
      </c>
      <c r="P16" s="5">
        <f t="shared" si="10"/>
        <v>283.7</v>
      </c>
      <c r="Q16" s="3">
        <v>318.92</v>
      </c>
      <c r="R16" s="3" t="str">
        <f t="shared" si="1"/>
        <v>OK</v>
      </c>
      <c r="S16" s="24">
        <f t="shared" si="11"/>
        <v>0.88956478113633508</v>
      </c>
      <c r="T16" s="3">
        <f t="shared" si="12"/>
        <v>473.5</v>
      </c>
      <c r="U16" s="3">
        <f>273.27*2</f>
        <v>546.54</v>
      </c>
      <c r="V16" s="3" t="str">
        <f t="shared" si="4"/>
        <v>OK</v>
      </c>
      <c r="W16" s="27">
        <f t="shared" si="14"/>
        <v>0.86635927836937832</v>
      </c>
      <c r="X16" s="27">
        <f t="shared" si="6"/>
        <v>0.88956478113633508</v>
      </c>
    </row>
    <row r="17" spans="1:24" ht="15.75" thickBot="1" x14ac:dyDescent="0.3">
      <c r="A17" s="20" t="s">
        <v>9</v>
      </c>
      <c r="B17" s="21" t="s">
        <v>35</v>
      </c>
      <c r="C17" s="21">
        <v>98</v>
      </c>
      <c r="D17" s="21">
        <v>98</v>
      </c>
      <c r="E17" s="22">
        <v>98</v>
      </c>
      <c r="F17" s="13">
        <v>36.6</v>
      </c>
      <c r="G17" s="14">
        <v>94.1</v>
      </c>
      <c r="H17" s="13">
        <v>125.7</v>
      </c>
      <c r="I17" s="14">
        <v>126.8</v>
      </c>
      <c r="J17" s="13">
        <v>137.69999999999999</v>
      </c>
      <c r="K17" s="14">
        <v>143.1</v>
      </c>
      <c r="L17" s="13">
        <v>77.599999999999994</v>
      </c>
      <c r="M17" s="14">
        <v>77.599999999999994</v>
      </c>
      <c r="N17" s="13">
        <v>160.30000000000001</v>
      </c>
      <c r="O17" s="14">
        <v>113.4</v>
      </c>
      <c r="P17" s="23">
        <f t="shared" si="0"/>
        <v>143.1</v>
      </c>
      <c r="Q17" s="21">
        <v>149.6</v>
      </c>
      <c r="R17" s="21" t="str">
        <f t="shared" si="1"/>
        <v>OK</v>
      </c>
      <c r="S17" s="28">
        <f t="shared" si="2"/>
        <v>0.95655080213903743</v>
      </c>
      <c r="T17" s="21">
        <f t="shared" si="3"/>
        <v>160.30000000000001</v>
      </c>
      <c r="U17" s="21">
        <v>206.1</v>
      </c>
      <c r="V17" s="21" t="str">
        <f t="shared" si="4"/>
        <v>OK</v>
      </c>
      <c r="W17" s="29">
        <f t="shared" si="5"/>
        <v>0.7777777777777779</v>
      </c>
      <c r="X17" s="27">
        <f t="shared" si="6"/>
        <v>0.95655080213903743</v>
      </c>
    </row>
  </sheetData>
  <mergeCells count="5">
    <mergeCell ref="F1:G2"/>
    <mergeCell ref="H1:I2"/>
    <mergeCell ref="J1:K2"/>
    <mergeCell ref="L1:M2"/>
    <mergeCell ref="N1:O2"/>
  </mergeCells>
  <conditionalFormatting sqref="R4:R17 V4:V17">
    <cfRule type="cellIs" dxfId="0" priority="3" operator="equal">
      <formula>"NÃO OK"</formula>
    </cfRule>
  </conditionalFormatting>
  <conditionalFormatting sqref="S4:S17 W4:W17">
    <cfRule type="dataBar" priority="2">
      <dataBar>
        <cfvo type="min"/>
        <cfvo type="num" val="1"/>
        <color rgb="FF63C384"/>
      </dataBar>
      <extLst>
        <ext xmlns:x14="http://schemas.microsoft.com/office/spreadsheetml/2009/9/main" uri="{B025F937-C7B1-47D3-B67F-A62EFF666E3E}">
          <x14:id>{DA36F725-B94A-401D-896C-82F37127C14B}</x14:id>
        </ext>
      </extLst>
    </cfRule>
  </conditionalFormatting>
  <conditionalFormatting sqref="X4:X17">
    <cfRule type="dataBar" priority="1">
      <dataBar>
        <cfvo type="min"/>
        <cfvo type="num" val="1"/>
        <color rgb="FF63C384"/>
      </dataBar>
      <extLst>
        <ext xmlns:x14="http://schemas.microsoft.com/office/spreadsheetml/2009/9/main" uri="{B025F937-C7B1-47D3-B67F-A62EFF666E3E}">
          <x14:id>{76CB4A9A-8F17-46E4-8007-43A999107213}</x14:id>
        </ext>
      </extLst>
    </cfRule>
  </conditionalFormatting>
  <pageMargins left="0.511811024" right="0.511811024" top="0.78740157499999996" bottom="0.78740157499999996" header="0.31496062000000002" footer="0.31496062000000002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A36F725-B94A-401D-896C-82F37127C14B}">
            <x14:dataBar minLength="0" maxLength="100" border="1" negativeBarBorderColorSameAsPositive="0">
              <x14:cfvo type="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S4:S17 W4:W17</xm:sqref>
        </x14:conditionalFormatting>
        <x14:conditionalFormatting xmlns:xm="http://schemas.microsoft.com/office/excel/2006/main">
          <x14:cfRule type="dataBar" id="{76CB4A9A-8F17-46E4-8007-43A999107213}">
            <x14:dataBar minLength="0" maxLength="100" border="1" negativeBarBorderColorSameAsPositive="0">
              <x14:cfvo type="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X4:X17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2024-08-29T22:08:06Z</dcterms:created>
  <dcterms:modified xsi:type="dcterms:W3CDTF">2024-08-30T01:40:53Z</dcterms:modified>
</cp:coreProperties>
</file>