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4355" windowHeight="7755"/>
  </bookViews>
  <sheets>
    <sheet name="Método 1" sheetId="1" r:id="rId1"/>
    <sheet name="Método 2" sheetId="4" r:id="rId2"/>
    <sheet name="Dados" sheetId="2" r:id="rId3"/>
    <sheet name="Despesas Fixas" sheetId="5" r:id="rId4"/>
  </sheets>
  <calcPr calcId="145621"/>
</workbook>
</file>

<file path=xl/calcChain.xml><?xml version="1.0" encoding="utf-8"?>
<calcChain xmlns="http://schemas.openxmlformats.org/spreadsheetml/2006/main">
  <c r="D13" i="4" l="1"/>
  <c r="D15" i="4"/>
  <c r="D17" i="4" s="1"/>
  <c r="D18" i="4" s="1"/>
  <c r="F10" i="2"/>
  <c r="C1" i="5"/>
  <c r="C1" i="4"/>
  <c r="C7" i="1"/>
  <c r="C2" i="1"/>
  <c r="D10" i="1"/>
  <c r="D13" i="1" s="1"/>
  <c r="D15" i="1" s="1"/>
  <c r="C11" i="2"/>
  <c r="C10" i="2"/>
  <c r="D17" i="1" l="1"/>
  <c r="D19" i="1" s="1"/>
</calcChain>
</file>

<file path=xl/sharedStrings.xml><?xml version="1.0" encoding="utf-8"?>
<sst xmlns="http://schemas.openxmlformats.org/spreadsheetml/2006/main" count="87" uniqueCount="78">
  <si>
    <t>Peso de Aço Estimado (kg/m²)</t>
  </si>
  <si>
    <t>Valor Total da Obra</t>
  </si>
  <si>
    <t>Valor de honorários</t>
  </si>
  <si>
    <t>Impostos (Alíoquota)</t>
  </si>
  <si>
    <t>Valor final a ser cobrado</t>
  </si>
  <si>
    <t>Tipo de Obra</t>
  </si>
  <si>
    <t>Número de repetições (Andares)</t>
  </si>
  <si>
    <t>Galpão em aço - Pilares e Cobertura - Vão Livre &lt; 15m</t>
  </si>
  <si>
    <t>Galpão em aço - Pilares e Cobertura - Vão Livre &lt; 20m</t>
  </si>
  <si>
    <t>Galpão em aço - Pilares e Cobertura - Vão Livre &lt; 25m</t>
  </si>
  <si>
    <t>Galpão em aço - Pilares e Cobertura - Vão Livre &lt; 30m</t>
  </si>
  <si>
    <t>Galpão em aço - Pilares e Cobertura - Vão Livre &lt; 35m</t>
  </si>
  <si>
    <t>Galpão em aço - Pilares e Cobertura - Vão Livre &lt; 40m</t>
  </si>
  <si>
    <t>Galpão em aço - Pilares e Cobertura - Vão Livre &lt; 45m</t>
  </si>
  <si>
    <t>Galpão em aço - Pilares e Cobertura - Vão Livre &lt; 50m</t>
  </si>
  <si>
    <t>Cobertura Metálica (treliçado) - Vão Livre &lt; 15m</t>
  </si>
  <si>
    <t>Cobertura Metálica (treliçado) - Vão Livre &lt; 20m</t>
  </si>
  <si>
    <t>Cobertura Metálica (treliçado) - Vão Livre &lt; 25m</t>
  </si>
  <si>
    <t>Cobertura Metálica (treliçado) - Vão Livre &lt; 30m</t>
  </si>
  <si>
    <t>Cobertura Metálica (treliçado) - Vão Livre &lt; 35m</t>
  </si>
  <si>
    <t>Cobertura Metálica (treliçado) - Vão Livre &lt; 40m</t>
  </si>
  <si>
    <t>Cobertura Metálica (treliçado) - Vão Livre &lt; 45m</t>
  </si>
  <si>
    <t>Cobertura Metálica (treliçado) - Vão Livre &lt; 50m</t>
  </si>
  <si>
    <t>Mezanino Metálico em chapa xadrez - Vão livre &lt;20m</t>
  </si>
  <si>
    <t>Mezanino Metálico em chapa xadrez - Vão livre &gt; 20m</t>
  </si>
  <si>
    <t>Mezanino em Painel Wall Vão padrão &lt; 10m</t>
  </si>
  <si>
    <t>Mezanino em painel Wall Vão padrão &gt; 10m</t>
  </si>
  <si>
    <t>Residência em aço laminado - 1 pavimento</t>
  </si>
  <si>
    <t>Residência em aço laminado - 2 pavimentos</t>
  </si>
  <si>
    <t>Descrição</t>
  </si>
  <si>
    <t>Dados</t>
  </si>
  <si>
    <t>Código</t>
  </si>
  <si>
    <t>Peso (kg/m²)</t>
  </si>
  <si>
    <t>Estrutura para edifício até 3 pavimentos</t>
  </si>
  <si>
    <t>Estrutura para edifício entre 3 e 10 pavimentos</t>
  </si>
  <si>
    <t>Área da edificação (m²) (Pav. TIPO)</t>
  </si>
  <si>
    <t>Preço/kg aço Perfil W Gerdau Açominas</t>
  </si>
  <si>
    <t>Porcentagem a capturar</t>
  </si>
  <si>
    <t>Peso Total estimado (kg)</t>
  </si>
  <si>
    <t>Orçamento Nº</t>
  </si>
  <si>
    <t>Cliente</t>
  </si>
  <si>
    <t>Anotações Gerais</t>
  </si>
  <si>
    <t>Elaborado por</t>
  </si>
  <si>
    <t>Desenhos, esboços e rascunhos</t>
  </si>
  <si>
    <t>Valor mínimo de Projeto Estrutural:</t>
  </si>
  <si>
    <t xml:space="preserve">Valor Máximo de Projeto: </t>
  </si>
  <si>
    <t>Valores mínimos e máximos</t>
  </si>
  <si>
    <t>Valor</t>
  </si>
  <si>
    <t>Aplicar</t>
  </si>
  <si>
    <t>SIM</t>
  </si>
  <si>
    <t>Despesas Fixas</t>
  </si>
  <si>
    <t>Aluguel</t>
  </si>
  <si>
    <t>Telefone</t>
  </si>
  <si>
    <t>Água/Luz</t>
  </si>
  <si>
    <t>Internet</t>
  </si>
  <si>
    <t>Licenças de Software</t>
  </si>
  <si>
    <t>Condomínio</t>
  </si>
  <si>
    <t>Salários</t>
  </si>
  <si>
    <t>Outras mensalidades</t>
  </si>
  <si>
    <t>SUBTOTAL</t>
  </si>
  <si>
    <t>Horas trabalhadas por dia</t>
  </si>
  <si>
    <t>Dias trabalhados por mês</t>
  </si>
  <si>
    <t>Taxa de ocupação média</t>
  </si>
  <si>
    <t>Horas úteis por mês</t>
  </si>
  <si>
    <t>Etapa</t>
  </si>
  <si>
    <t>Previsão de horas</t>
  </si>
  <si>
    <t>Orçamentos e reuniões preliminares</t>
  </si>
  <si>
    <t>Medições no local</t>
  </si>
  <si>
    <t>Modelagem e cálculo Estrutural</t>
  </si>
  <si>
    <t>Detalhamento em CAD</t>
  </si>
  <si>
    <t>Revisões de projeto</t>
  </si>
  <si>
    <t>Visitas à obra e ao fabricante</t>
  </si>
  <si>
    <t>Cálculo da hora de engenharia</t>
  </si>
  <si>
    <t>salário mensal pretendido</t>
  </si>
  <si>
    <t>Valor da hora de Engenharia s/ impostos</t>
  </si>
  <si>
    <t>Impostos (alíquota)</t>
  </si>
  <si>
    <t>TOTAL</t>
  </si>
  <si>
    <t>Valor da hora de engenharia com impostos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</si>
</sst>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R$&quot;\ #,##0.00;[Red]\-&quot;R$&quot;\ #,##0.00"/>
    <numFmt numFmtId="44" formatCode="_-&quot;R$&quot;\ * #,##0.00_-;\-&quot;R$&quot;\ * #,##0.00_-;_-&quot;R$&quot;\ * &quot;-&quot;??_-;_-@_-"/>
    <numFmt numFmtId="168" formatCode="&quot;R$&quot;\ 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b/>
      <sz val="20"/>
      <color theme="1"/>
      <name val="Century Gothic"/>
      <family val="2"/>
    </font>
    <font>
      <b/>
      <sz val="11"/>
      <color theme="0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/>
    <xf numFmtId="0" fontId="0" fillId="2" borderId="0" xfId="0" applyFill="1"/>
    <xf numFmtId="0" fontId="0" fillId="2" borderId="1" xfId="0" applyFill="1" applyBorder="1"/>
    <xf numFmtId="44" fontId="0" fillId="2" borderId="1" xfId="1" applyFont="1" applyFill="1" applyBorder="1"/>
    <xf numFmtId="9" fontId="0" fillId="2" borderId="1" xfId="0" applyNumberFormat="1" applyFill="1" applyBorder="1"/>
    <xf numFmtId="0" fontId="3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14" fontId="3" fillId="2" borderId="0" xfId="0" applyNumberFormat="1" applyFont="1" applyFill="1" applyAlignment="1">
      <alignment horizontal="center"/>
    </xf>
    <xf numFmtId="0" fontId="3" fillId="2" borderId="0" xfId="0" applyFont="1" applyFill="1" applyAlignment="1"/>
    <xf numFmtId="0" fontId="3" fillId="2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44" fontId="3" fillId="2" borderId="6" xfId="1" applyFont="1" applyFill="1" applyBorder="1" applyAlignment="1">
      <alignment horizontal="center"/>
    </xf>
    <xf numFmtId="9" fontId="3" fillId="2" borderId="6" xfId="2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9" fontId="3" fillId="2" borderId="16" xfId="0" applyNumberFormat="1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left" vertical="top"/>
    </xf>
    <xf numFmtId="0" fontId="3" fillId="2" borderId="24" xfId="0" applyFont="1" applyFill="1" applyBorder="1" applyAlignment="1">
      <alignment horizontal="left" vertical="top"/>
    </xf>
    <xf numFmtId="0" fontId="3" fillId="2" borderId="25" xfId="0" applyFont="1" applyFill="1" applyBorder="1" applyAlignment="1">
      <alignment horizontal="left" vertical="top"/>
    </xf>
    <xf numFmtId="0" fontId="3" fillId="2" borderId="26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3" fillId="2" borderId="27" xfId="0" applyFont="1" applyFill="1" applyBorder="1" applyAlignment="1">
      <alignment horizontal="left" vertical="top"/>
    </xf>
    <xf numFmtId="0" fontId="3" fillId="2" borderId="28" xfId="0" applyFont="1" applyFill="1" applyBorder="1" applyAlignment="1">
      <alignment horizontal="left" vertical="top"/>
    </xf>
    <xf numFmtId="0" fontId="3" fillId="2" borderId="29" xfId="0" applyFont="1" applyFill="1" applyBorder="1" applyAlignment="1">
      <alignment horizontal="left" vertical="top"/>
    </xf>
    <xf numFmtId="0" fontId="3" fillId="2" borderId="3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center"/>
    </xf>
    <xf numFmtId="44" fontId="0" fillId="2" borderId="0" xfId="1" applyFont="1" applyFill="1"/>
    <xf numFmtId="8" fontId="0" fillId="2" borderId="1" xfId="0" applyNumberFormat="1" applyFill="1" applyBorder="1"/>
    <xf numFmtId="0" fontId="2" fillId="2" borderId="1" xfId="0" applyFont="1" applyFill="1" applyBorder="1"/>
    <xf numFmtId="0" fontId="0" fillId="2" borderId="0" xfId="0" applyFill="1" applyAlignment="1">
      <alignment horizontal="right"/>
    </xf>
    <xf numFmtId="0" fontId="2" fillId="2" borderId="31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3" fillId="2" borderId="34" xfId="0" applyFont="1" applyFill="1" applyBorder="1" applyAlignment="1">
      <alignment horizontal="center"/>
    </xf>
    <xf numFmtId="0" fontId="3" fillId="2" borderId="35" xfId="0" applyFont="1" applyFill="1" applyBorder="1" applyAlignment="1">
      <alignment horizontal="center"/>
    </xf>
    <xf numFmtId="0" fontId="3" fillId="2" borderId="36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/>
    </xf>
    <xf numFmtId="0" fontId="6" fillId="3" borderId="21" xfId="0" applyFont="1" applyFill="1" applyBorder="1" applyAlignment="1">
      <alignment horizontal="center"/>
    </xf>
    <xf numFmtId="0" fontId="6" fillId="3" borderId="22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44" fontId="4" fillId="4" borderId="14" xfId="1" applyFont="1" applyFill="1" applyBorder="1" applyAlignment="1">
      <alignment horizontal="center"/>
    </xf>
    <xf numFmtId="0" fontId="4" fillId="5" borderId="12" xfId="0" applyFont="1" applyFill="1" applyBorder="1" applyAlignment="1">
      <alignment horizontal="center"/>
    </xf>
    <xf numFmtId="0" fontId="6" fillId="6" borderId="20" xfId="0" applyFont="1" applyFill="1" applyBorder="1" applyAlignment="1">
      <alignment horizontal="center"/>
    </xf>
    <xf numFmtId="0" fontId="6" fillId="6" borderId="21" xfId="0" applyFont="1" applyFill="1" applyBorder="1" applyAlignment="1">
      <alignment horizontal="center"/>
    </xf>
    <xf numFmtId="0" fontId="6" fillId="6" borderId="22" xfId="0" applyFont="1" applyFill="1" applyBorder="1" applyAlignment="1">
      <alignment horizontal="center"/>
    </xf>
    <xf numFmtId="0" fontId="6" fillId="6" borderId="12" xfId="0" applyFont="1" applyFill="1" applyBorder="1" applyAlignment="1">
      <alignment horizontal="center"/>
    </xf>
    <xf numFmtId="0" fontId="6" fillId="6" borderId="14" xfId="0" applyFont="1" applyFill="1" applyBorder="1" applyAlignment="1">
      <alignment horizontal="center"/>
    </xf>
    <xf numFmtId="0" fontId="6" fillId="6" borderId="12" xfId="0" applyFont="1" applyFill="1" applyBorder="1" applyAlignment="1">
      <alignment horizontal="center"/>
    </xf>
    <xf numFmtId="0" fontId="6" fillId="6" borderId="13" xfId="0" applyFont="1" applyFill="1" applyBorder="1" applyAlignment="1">
      <alignment horizontal="center"/>
    </xf>
    <xf numFmtId="0" fontId="6" fillId="6" borderId="14" xfId="0" applyFont="1" applyFill="1" applyBorder="1" applyAlignment="1">
      <alignment horizontal="center"/>
    </xf>
    <xf numFmtId="44" fontId="4" fillId="5" borderId="14" xfId="1" applyFont="1" applyFill="1" applyBorder="1" applyAlignment="1">
      <alignment horizontal="center"/>
    </xf>
    <xf numFmtId="0" fontId="3" fillId="7" borderId="6" xfId="0" applyFont="1" applyFill="1" applyBorder="1" applyAlignment="1">
      <alignment horizontal="center"/>
    </xf>
    <xf numFmtId="44" fontId="3" fillId="7" borderId="6" xfId="1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168" fontId="3" fillId="7" borderId="6" xfId="0" applyNumberFormat="1" applyFont="1" applyFill="1" applyBorder="1" applyAlignment="1">
      <alignment horizontal="center"/>
    </xf>
    <xf numFmtId="0" fontId="3" fillId="7" borderId="32" xfId="0" applyFont="1" applyFill="1" applyBorder="1" applyAlignment="1">
      <alignment horizontal="center"/>
    </xf>
    <xf numFmtId="44" fontId="3" fillId="7" borderId="33" xfId="1" applyFont="1" applyFill="1" applyBorder="1" applyAlignment="1">
      <alignment horizontal="center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3"/>
  <sheetViews>
    <sheetView tabSelected="1" view="pageLayout" zoomScaleNormal="100" workbookViewId="0">
      <selection activeCell="F18" sqref="F18:L18"/>
    </sheetView>
  </sheetViews>
  <sheetFormatPr defaultRowHeight="16.5" x14ac:dyDescent="0.3"/>
  <cols>
    <col min="1" max="1" width="9.140625" style="5"/>
    <col min="2" max="2" width="1.28515625" style="5" customWidth="1"/>
    <col min="3" max="3" width="44.7109375" style="5" bestFit="1" customWidth="1"/>
    <col min="4" max="4" width="16.140625" style="5" bestFit="1" customWidth="1"/>
    <col min="5" max="5" width="2.140625" style="5" customWidth="1"/>
    <col min="6" max="16384" width="9.140625" style="5"/>
  </cols>
  <sheetData>
    <row r="1" spans="2:12" ht="15" customHeight="1" x14ac:dyDescent="0.3"/>
    <row r="2" spans="2:12" ht="17.25" thickBot="1" x14ac:dyDescent="0.35">
      <c r="C2" s="7">
        <f ca="1">TODAY()</f>
        <v>42795</v>
      </c>
    </row>
    <row r="3" spans="2:12" x14ac:dyDescent="0.3">
      <c r="C3" s="58" t="s">
        <v>40</v>
      </c>
      <c r="D3" s="27"/>
      <c r="E3" s="24"/>
      <c r="F3" s="24"/>
      <c r="G3" s="24"/>
      <c r="H3" s="24"/>
      <c r="I3" s="24"/>
      <c r="J3" s="24"/>
      <c r="K3" s="24"/>
      <c r="L3" s="25"/>
    </row>
    <row r="4" spans="2:12" x14ac:dyDescent="0.3">
      <c r="C4" s="59" t="s">
        <v>39</v>
      </c>
      <c r="D4" s="28"/>
      <c r="E4" s="9"/>
      <c r="F4" s="9"/>
      <c r="G4" s="9"/>
      <c r="H4" s="9"/>
      <c r="I4" s="9"/>
      <c r="J4" s="9"/>
      <c r="K4" s="9"/>
      <c r="L4" s="11"/>
    </row>
    <row r="5" spans="2:12" ht="17.25" thickBot="1" x14ac:dyDescent="0.35">
      <c r="C5" s="60" t="s">
        <v>42</v>
      </c>
      <c r="D5" s="29"/>
      <c r="E5" s="13"/>
      <c r="F5" s="13"/>
      <c r="G5" s="13"/>
      <c r="H5" s="13"/>
      <c r="I5" s="13"/>
      <c r="J5" s="13"/>
      <c r="K5" s="13"/>
      <c r="L5" s="14"/>
    </row>
    <row r="6" spans="2:12" x14ac:dyDescent="0.3">
      <c r="C6" s="7"/>
    </row>
    <row r="7" spans="2:12" ht="26.25" thickBot="1" x14ac:dyDescent="0.4">
      <c r="B7" s="8"/>
      <c r="C7" s="40" t="str">
        <f>VLOOKUP(D9,Dados!A:B,2,0)</f>
        <v>Galpão em aço - Pilares e Cobertura - Vão Livre &lt; 20m</v>
      </c>
      <c r="D7" s="40"/>
      <c r="E7" s="40"/>
      <c r="F7" s="40"/>
      <c r="G7" s="40"/>
      <c r="H7" s="40"/>
      <c r="I7" s="40"/>
      <c r="J7" s="40"/>
      <c r="K7" s="40"/>
      <c r="L7" s="40"/>
    </row>
    <row r="8" spans="2:12" ht="17.25" thickBot="1" x14ac:dyDescent="0.35">
      <c r="C8" s="53" t="s">
        <v>29</v>
      </c>
      <c r="D8" s="54" t="s">
        <v>30</v>
      </c>
      <c r="E8" s="6"/>
      <c r="F8" s="55" t="s">
        <v>41</v>
      </c>
      <c r="G8" s="56"/>
      <c r="H8" s="56"/>
      <c r="I8" s="56"/>
      <c r="J8" s="56"/>
      <c r="K8" s="56"/>
      <c r="L8" s="57"/>
    </row>
    <row r="9" spans="2:12" x14ac:dyDescent="0.3">
      <c r="C9" s="19" t="s">
        <v>5</v>
      </c>
      <c r="D9" s="20">
        <v>2</v>
      </c>
      <c r="E9" s="6"/>
      <c r="F9" s="30"/>
      <c r="G9" s="24"/>
      <c r="H9" s="24"/>
      <c r="I9" s="24"/>
      <c r="J9" s="24"/>
      <c r="K9" s="24"/>
      <c r="L9" s="25"/>
    </row>
    <row r="10" spans="2:12" x14ac:dyDescent="0.3">
      <c r="C10" s="75" t="s">
        <v>0</v>
      </c>
      <c r="D10" s="73">
        <f>VLOOKUP(D9,Dados!A:C,3,0)</f>
        <v>18</v>
      </c>
      <c r="E10" s="6"/>
      <c r="F10" s="10"/>
      <c r="G10" s="9"/>
      <c r="H10" s="9"/>
      <c r="I10" s="9"/>
      <c r="J10" s="9"/>
      <c r="K10" s="9"/>
      <c r="L10" s="11"/>
    </row>
    <row r="11" spans="2:12" x14ac:dyDescent="0.3">
      <c r="C11" s="15" t="s">
        <v>35</v>
      </c>
      <c r="D11" s="16">
        <v>1200</v>
      </c>
      <c r="E11" s="6"/>
      <c r="F11" s="10"/>
      <c r="G11" s="9"/>
      <c r="H11" s="9"/>
      <c r="I11" s="9"/>
      <c r="J11" s="9"/>
      <c r="K11" s="9"/>
      <c r="L11" s="11"/>
    </row>
    <row r="12" spans="2:12" x14ac:dyDescent="0.3">
      <c r="C12" s="15" t="s">
        <v>6</v>
      </c>
      <c r="D12" s="16">
        <v>1</v>
      </c>
      <c r="E12" s="6"/>
      <c r="F12" s="10"/>
      <c r="G12" s="9"/>
      <c r="H12" s="9"/>
      <c r="I12" s="9"/>
      <c r="J12" s="9"/>
      <c r="K12" s="9"/>
      <c r="L12" s="11"/>
    </row>
    <row r="13" spans="2:12" x14ac:dyDescent="0.3">
      <c r="C13" s="75" t="s">
        <v>38</v>
      </c>
      <c r="D13" s="73">
        <f>D10*D11*D12</f>
        <v>21600</v>
      </c>
      <c r="E13" s="6"/>
      <c r="F13" s="10"/>
      <c r="G13" s="9"/>
      <c r="H13" s="9"/>
      <c r="I13" s="9"/>
      <c r="J13" s="9"/>
      <c r="K13" s="9"/>
      <c r="L13" s="11"/>
    </row>
    <row r="14" spans="2:12" x14ac:dyDescent="0.3">
      <c r="C14" s="15" t="s">
        <v>36</v>
      </c>
      <c r="D14" s="17">
        <v>3.6</v>
      </c>
      <c r="E14" s="6"/>
      <c r="F14" s="10"/>
      <c r="G14" s="9"/>
      <c r="H14" s="9"/>
      <c r="I14" s="9"/>
      <c r="J14" s="9"/>
      <c r="K14" s="9"/>
      <c r="L14" s="11"/>
    </row>
    <row r="15" spans="2:12" x14ac:dyDescent="0.3">
      <c r="C15" s="75" t="s">
        <v>1</v>
      </c>
      <c r="D15" s="76">
        <f>D13*D14</f>
        <v>77760</v>
      </c>
      <c r="E15" s="6"/>
      <c r="F15" s="10"/>
      <c r="G15" s="9"/>
      <c r="H15" s="9"/>
      <c r="I15" s="9"/>
      <c r="J15" s="9"/>
      <c r="K15" s="9"/>
      <c r="L15" s="11"/>
    </row>
    <row r="16" spans="2:12" x14ac:dyDescent="0.3">
      <c r="C16" s="15" t="s">
        <v>37</v>
      </c>
      <c r="D16" s="18">
        <v>0.05</v>
      </c>
      <c r="E16" s="6"/>
      <c r="F16" s="10"/>
      <c r="G16" s="9"/>
      <c r="H16" s="9"/>
      <c r="I16" s="9"/>
      <c r="J16" s="9"/>
      <c r="K16" s="9"/>
      <c r="L16" s="11"/>
    </row>
    <row r="17" spans="3:12" x14ac:dyDescent="0.3">
      <c r="C17" s="75" t="s">
        <v>2</v>
      </c>
      <c r="D17" s="76">
        <f>D16*D15</f>
        <v>3888</v>
      </c>
      <c r="E17" s="6"/>
      <c r="F17" s="10"/>
      <c r="G17" s="9"/>
      <c r="H17" s="9"/>
      <c r="I17" s="9"/>
      <c r="J17" s="9"/>
      <c r="K17" s="9"/>
      <c r="L17" s="11"/>
    </row>
    <row r="18" spans="3:12" ht="17.25" thickBot="1" x14ac:dyDescent="0.35">
      <c r="C18" s="21" t="s">
        <v>3</v>
      </c>
      <c r="D18" s="22">
        <v>0.21</v>
      </c>
      <c r="E18" s="6"/>
      <c r="F18" s="10"/>
      <c r="G18" s="9"/>
      <c r="H18" s="9"/>
      <c r="I18" s="9"/>
      <c r="J18" s="9"/>
      <c r="K18" s="9"/>
      <c r="L18" s="11"/>
    </row>
    <row r="19" spans="3:12" ht="17.25" thickBot="1" x14ac:dyDescent="0.35">
      <c r="C19" s="61" t="s">
        <v>4</v>
      </c>
      <c r="D19" s="62">
        <f>IF(AND(D17&gt;Dados!F3,Dados!G3="SIM"),Dados!F3/(1-D18),IF(AND(D17&lt;Dados!F2,Dados!G2="SIM"),Dados!F2/(1-D18),D17/(1-D18)))</f>
        <v>4921.5189873417721</v>
      </c>
      <c r="E19" s="6"/>
      <c r="F19" s="12"/>
      <c r="G19" s="13"/>
      <c r="H19" s="13"/>
      <c r="I19" s="13"/>
      <c r="J19" s="13"/>
      <c r="K19" s="13"/>
      <c r="L19" s="14"/>
    </row>
    <row r="20" spans="3:12" ht="17.25" thickBot="1" x14ac:dyDescent="0.35"/>
    <row r="21" spans="3:12" x14ac:dyDescent="0.3">
      <c r="C21" s="31" t="s">
        <v>43</v>
      </c>
      <c r="D21" s="32"/>
      <c r="E21" s="32"/>
      <c r="F21" s="32"/>
      <c r="G21" s="32"/>
      <c r="H21" s="32"/>
      <c r="I21" s="32"/>
      <c r="J21" s="32"/>
      <c r="K21" s="32"/>
      <c r="L21" s="33"/>
    </row>
    <row r="22" spans="3:12" x14ac:dyDescent="0.3">
      <c r="C22" s="34"/>
      <c r="D22" s="35"/>
      <c r="E22" s="35"/>
      <c r="F22" s="35"/>
      <c r="G22" s="35"/>
      <c r="H22" s="35"/>
      <c r="I22" s="35"/>
      <c r="J22" s="35"/>
      <c r="K22" s="35"/>
      <c r="L22" s="36"/>
    </row>
    <row r="23" spans="3:12" x14ac:dyDescent="0.3">
      <c r="C23" s="34"/>
      <c r="D23" s="35"/>
      <c r="E23" s="35"/>
      <c r="F23" s="35"/>
      <c r="G23" s="35"/>
      <c r="H23" s="35"/>
      <c r="I23" s="35"/>
      <c r="J23" s="35"/>
      <c r="K23" s="35"/>
      <c r="L23" s="36"/>
    </row>
    <row r="24" spans="3:12" x14ac:dyDescent="0.3">
      <c r="C24" s="34"/>
      <c r="D24" s="35"/>
      <c r="E24" s="35"/>
      <c r="F24" s="35"/>
      <c r="G24" s="35"/>
      <c r="H24" s="35"/>
      <c r="I24" s="35"/>
      <c r="J24" s="35"/>
      <c r="K24" s="35"/>
      <c r="L24" s="36"/>
    </row>
    <row r="25" spans="3:12" x14ac:dyDescent="0.3">
      <c r="C25" s="34"/>
      <c r="D25" s="35"/>
      <c r="E25" s="35"/>
      <c r="F25" s="35"/>
      <c r="G25" s="35"/>
      <c r="H25" s="35"/>
      <c r="I25" s="35"/>
      <c r="J25" s="35"/>
      <c r="K25" s="35"/>
      <c r="L25" s="36"/>
    </row>
    <row r="26" spans="3:12" x14ac:dyDescent="0.3">
      <c r="C26" s="34"/>
      <c r="D26" s="35"/>
      <c r="E26" s="35"/>
      <c r="F26" s="35"/>
      <c r="G26" s="35"/>
      <c r="H26" s="35"/>
      <c r="I26" s="35"/>
      <c r="J26" s="35"/>
      <c r="K26" s="35"/>
      <c r="L26" s="36"/>
    </row>
    <row r="27" spans="3:12" x14ac:dyDescent="0.3">
      <c r="C27" s="34"/>
      <c r="D27" s="35"/>
      <c r="E27" s="35"/>
      <c r="F27" s="35"/>
      <c r="G27" s="35"/>
      <c r="H27" s="35"/>
      <c r="I27" s="35"/>
      <c r="J27" s="35"/>
      <c r="K27" s="35"/>
      <c r="L27" s="36"/>
    </row>
    <row r="28" spans="3:12" x14ac:dyDescent="0.3">
      <c r="C28" s="34"/>
      <c r="D28" s="35"/>
      <c r="E28" s="35"/>
      <c r="F28" s="35"/>
      <c r="G28" s="35"/>
      <c r="H28" s="35"/>
      <c r="I28" s="35"/>
      <c r="J28" s="35"/>
      <c r="K28" s="35"/>
      <c r="L28" s="36"/>
    </row>
    <row r="29" spans="3:12" x14ac:dyDescent="0.3">
      <c r="C29" s="34"/>
      <c r="D29" s="35"/>
      <c r="E29" s="35"/>
      <c r="F29" s="35"/>
      <c r="G29" s="35"/>
      <c r="H29" s="35"/>
      <c r="I29" s="35"/>
      <c r="J29" s="35"/>
      <c r="K29" s="35"/>
      <c r="L29" s="36"/>
    </row>
    <row r="30" spans="3:12" x14ac:dyDescent="0.3">
      <c r="C30" s="34"/>
      <c r="D30" s="35"/>
      <c r="E30" s="35"/>
      <c r="F30" s="35"/>
      <c r="G30" s="35"/>
      <c r="H30" s="35"/>
      <c r="I30" s="35"/>
      <c r="J30" s="35"/>
      <c r="K30" s="35"/>
      <c r="L30" s="36"/>
    </row>
    <row r="31" spans="3:12" x14ac:dyDescent="0.3">
      <c r="C31" s="34"/>
      <c r="D31" s="35"/>
      <c r="E31" s="35"/>
      <c r="F31" s="35"/>
      <c r="G31" s="35"/>
      <c r="H31" s="35"/>
      <c r="I31" s="35"/>
      <c r="J31" s="35"/>
      <c r="K31" s="35"/>
      <c r="L31" s="36"/>
    </row>
    <row r="32" spans="3:12" x14ac:dyDescent="0.3">
      <c r="C32" s="34"/>
      <c r="D32" s="35"/>
      <c r="E32" s="35"/>
      <c r="F32" s="35"/>
      <c r="G32" s="35"/>
      <c r="H32" s="35"/>
      <c r="I32" s="35"/>
      <c r="J32" s="35"/>
      <c r="K32" s="35"/>
      <c r="L32" s="36"/>
    </row>
    <row r="33" spans="3:12" ht="17.25" thickBot="1" x14ac:dyDescent="0.35">
      <c r="C33" s="37"/>
      <c r="D33" s="38"/>
      <c r="E33" s="38"/>
      <c r="F33" s="38"/>
      <c r="G33" s="38"/>
      <c r="H33" s="38"/>
      <c r="I33" s="38"/>
      <c r="J33" s="38"/>
      <c r="K33" s="38"/>
      <c r="L33" s="39"/>
    </row>
  </sheetData>
  <mergeCells count="17">
    <mergeCell ref="C21:L33"/>
    <mergeCell ref="F16:L16"/>
    <mergeCell ref="F17:L17"/>
    <mergeCell ref="F18:L18"/>
    <mergeCell ref="F19:L19"/>
    <mergeCell ref="D3:L3"/>
    <mergeCell ref="D4:L4"/>
    <mergeCell ref="D5:L5"/>
    <mergeCell ref="C7:L7"/>
    <mergeCell ref="F8:L8"/>
    <mergeCell ref="F9:L9"/>
    <mergeCell ref="F10:L10"/>
    <mergeCell ref="F11:L11"/>
    <mergeCell ref="F12:L12"/>
    <mergeCell ref="F13:L13"/>
    <mergeCell ref="F14:L14"/>
    <mergeCell ref="F15:L15"/>
  </mergeCells>
  <pageMargins left="0.511811024" right="0.511811024" top="0.78740157499999996" bottom="0.78740157499999996" header="0.31496062000000002" footer="0.31496062000000002"/>
  <pageSetup paperSize="9" scale="90" orientation="landscape" r:id="rId1"/>
  <headerFooter>
    <oddHeader>&amp;C&amp;"Arial Black,Regular"&amp;24ORÇAMENTO DE PROJETO ESTRUTURAL</oddHeader>
    <oddFooter>&amp;LRevisão nº: &amp;CAprovado por: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L31"/>
  <sheetViews>
    <sheetView view="pageLayout" zoomScale="130" zoomScaleNormal="100" zoomScalePageLayoutView="130" workbookViewId="0">
      <selection activeCell="F14" sqref="F14:L14"/>
    </sheetView>
  </sheetViews>
  <sheetFormatPr defaultRowHeight="16.5" x14ac:dyDescent="0.3"/>
  <cols>
    <col min="1" max="1" width="9.140625" style="5"/>
    <col min="2" max="2" width="1.28515625" style="5" customWidth="1"/>
    <col min="3" max="3" width="44.7109375" style="5" bestFit="1" customWidth="1"/>
    <col min="4" max="4" width="19.7109375" style="5" bestFit="1" customWidth="1"/>
    <col min="5" max="5" width="2.140625" style="5" customWidth="1"/>
    <col min="6" max="16384" width="9.140625" style="5"/>
  </cols>
  <sheetData>
    <row r="1" spans="3:12" ht="17.25" thickBot="1" x14ac:dyDescent="0.35">
      <c r="C1" s="7">
        <f ca="1">TODAY()</f>
        <v>42795</v>
      </c>
    </row>
    <row r="2" spans="3:12" x14ac:dyDescent="0.3">
      <c r="C2" s="64" t="s">
        <v>40</v>
      </c>
      <c r="D2" s="27"/>
      <c r="E2" s="24"/>
      <c r="F2" s="24"/>
      <c r="G2" s="24"/>
      <c r="H2" s="24"/>
      <c r="I2" s="24"/>
      <c r="J2" s="24"/>
      <c r="K2" s="24"/>
      <c r="L2" s="25"/>
    </row>
    <row r="3" spans="3:12" x14ac:dyDescent="0.3">
      <c r="C3" s="65" t="s">
        <v>39</v>
      </c>
      <c r="D3" s="28"/>
      <c r="E3" s="9"/>
      <c r="F3" s="9"/>
      <c r="G3" s="9"/>
      <c r="H3" s="9"/>
      <c r="I3" s="9"/>
      <c r="J3" s="9"/>
      <c r="K3" s="9"/>
      <c r="L3" s="11"/>
    </row>
    <row r="4" spans="3:12" ht="17.25" thickBot="1" x14ac:dyDescent="0.35">
      <c r="C4" s="66" t="s">
        <v>42</v>
      </c>
      <c r="D4" s="29"/>
      <c r="E4" s="13"/>
      <c r="F4" s="13"/>
      <c r="G4" s="13"/>
      <c r="H4" s="13"/>
      <c r="I4" s="13"/>
      <c r="J4" s="13"/>
      <c r="K4" s="13"/>
      <c r="L4" s="14"/>
    </row>
    <row r="5" spans="3:12" ht="17.25" thickBot="1" x14ac:dyDescent="0.35">
      <c r="C5" s="7"/>
    </row>
    <row r="6" spans="3:12" ht="17.25" thickBot="1" x14ac:dyDescent="0.35">
      <c r="C6" s="67" t="s">
        <v>64</v>
      </c>
      <c r="D6" s="68" t="s">
        <v>65</v>
      </c>
      <c r="E6" s="6"/>
      <c r="F6" s="69" t="s">
        <v>41</v>
      </c>
      <c r="G6" s="70"/>
      <c r="H6" s="70"/>
      <c r="I6" s="70"/>
      <c r="J6" s="70"/>
      <c r="K6" s="70"/>
      <c r="L6" s="71"/>
    </row>
    <row r="7" spans="3:12" x14ac:dyDescent="0.3">
      <c r="C7" s="48" t="s">
        <v>66</v>
      </c>
      <c r="D7" s="20">
        <v>5</v>
      </c>
      <c r="E7" s="6"/>
      <c r="F7" s="30"/>
      <c r="G7" s="24"/>
      <c r="H7" s="24"/>
      <c r="I7" s="24"/>
      <c r="J7" s="24"/>
      <c r="K7" s="24"/>
      <c r="L7" s="25"/>
    </row>
    <row r="8" spans="3:12" x14ac:dyDescent="0.3">
      <c r="C8" s="26" t="s">
        <v>67</v>
      </c>
      <c r="D8" s="16">
        <v>2</v>
      </c>
      <c r="E8" s="6"/>
      <c r="F8" s="10"/>
      <c r="G8" s="9"/>
      <c r="H8" s="9"/>
      <c r="I8" s="9"/>
      <c r="J8" s="9"/>
      <c r="K8" s="9"/>
      <c r="L8" s="11"/>
    </row>
    <row r="9" spans="3:12" x14ac:dyDescent="0.3">
      <c r="C9" s="26" t="s">
        <v>68</v>
      </c>
      <c r="D9" s="16">
        <v>16</v>
      </c>
      <c r="E9" s="6"/>
      <c r="F9" s="10"/>
      <c r="G9" s="9"/>
      <c r="H9" s="9"/>
      <c r="I9" s="9"/>
      <c r="J9" s="9"/>
      <c r="K9" s="9"/>
      <c r="L9" s="11"/>
    </row>
    <row r="10" spans="3:12" x14ac:dyDescent="0.3">
      <c r="C10" s="26" t="s">
        <v>69</v>
      </c>
      <c r="D10" s="16">
        <v>16</v>
      </c>
      <c r="E10" s="6"/>
      <c r="F10" s="10"/>
      <c r="G10" s="9"/>
      <c r="H10" s="9"/>
      <c r="I10" s="9"/>
      <c r="J10" s="9"/>
      <c r="K10" s="9"/>
      <c r="L10" s="11"/>
    </row>
    <row r="11" spans="3:12" x14ac:dyDescent="0.3">
      <c r="C11" s="26" t="s">
        <v>70</v>
      </c>
      <c r="D11" s="16">
        <v>16</v>
      </c>
      <c r="E11" s="6"/>
      <c r="F11" s="10"/>
      <c r="G11" s="9"/>
      <c r="H11" s="9"/>
      <c r="I11" s="9"/>
      <c r="J11" s="9"/>
      <c r="K11" s="9"/>
      <c r="L11" s="11"/>
    </row>
    <row r="12" spans="3:12" ht="17.25" thickBot="1" x14ac:dyDescent="0.35">
      <c r="C12" s="49" t="s">
        <v>71</v>
      </c>
      <c r="D12" s="46">
        <v>8</v>
      </c>
      <c r="E12" s="6"/>
      <c r="F12" s="10"/>
      <c r="G12" s="9"/>
      <c r="H12" s="9"/>
      <c r="I12" s="9"/>
      <c r="J12" s="9"/>
      <c r="K12" s="9"/>
      <c r="L12" s="11"/>
    </row>
    <row r="13" spans="3:12" ht="17.25" thickBot="1" x14ac:dyDescent="0.35">
      <c r="C13" s="23" t="s">
        <v>76</v>
      </c>
      <c r="D13" s="47">
        <f>SUM(D7:D12)</f>
        <v>63</v>
      </c>
      <c r="E13" s="6"/>
      <c r="F13" s="50"/>
      <c r="G13" s="51"/>
      <c r="H13" s="51"/>
      <c r="I13" s="51"/>
      <c r="J13" s="51"/>
      <c r="K13" s="51"/>
      <c r="L13" s="52"/>
    </row>
    <row r="14" spans="3:12" x14ac:dyDescent="0.3">
      <c r="E14" s="6"/>
      <c r="F14" s="50"/>
      <c r="G14" s="51"/>
      <c r="H14" s="51"/>
      <c r="I14" s="51"/>
      <c r="J14" s="51"/>
      <c r="K14" s="51"/>
      <c r="L14" s="52"/>
    </row>
    <row r="15" spans="3:12" x14ac:dyDescent="0.3">
      <c r="C15" s="75" t="s">
        <v>74</v>
      </c>
      <c r="D15" s="74">
        <f>('Despesas Fixas'!C1+Dados!F12)/Dados!F10</f>
        <v>114.5</v>
      </c>
      <c r="E15" s="6"/>
      <c r="F15" s="10"/>
      <c r="G15" s="9"/>
      <c r="H15" s="9"/>
      <c r="I15" s="9"/>
      <c r="J15" s="9"/>
      <c r="K15" s="9"/>
      <c r="L15" s="11"/>
    </row>
    <row r="16" spans="3:12" x14ac:dyDescent="0.3">
      <c r="C16" s="15" t="s">
        <v>75</v>
      </c>
      <c r="D16" s="18">
        <v>0.21</v>
      </c>
      <c r="E16" s="6"/>
      <c r="F16" s="10"/>
      <c r="G16" s="9"/>
      <c r="H16" s="9"/>
      <c r="I16" s="9"/>
      <c r="J16" s="9"/>
      <c r="K16" s="9"/>
      <c r="L16" s="11"/>
    </row>
    <row r="17" spans="3:12" ht="17.25" thickBot="1" x14ac:dyDescent="0.35">
      <c r="C17" s="77" t="s">
        <v>77</v>
      </c>
      <c r="D17" s="78">
        <f>D15/(1-D16)</f>
        <v>144.9367088607595</v>
      </c>
      <c r="E17" s="6"/>
      <c r="F17" s="50"/>
      <c r="G17" s="51"/>
      <c r="H17" s="51"/>
      <c r="I17" s="51"/>
      <c r="J17" s="51"/>
      <c r="K17" s="51"/>
      <c r="L17" s="52"/>
    </row>
    <row r="18" spans="3:12" ht="17.25" thickBot="1" x14ac:dyDescent="0.35">
      <c r="C18" s="63" t="s">
        <v>4</v>
      </c>
      <c r="D18" s="72">
        <f>D17*D13</f>
        <v>9131.0126582278481</v>
      </c>
      <c r="E18" s="6"/>
      <c r="F18" s="12"/>
      <c r="G18" s="13"/>
      <c r="H18" s="13"/>
      <c r="I18" s="13"/>
      <c r="J18" s="13"/>
      <c r="K18" s="13"/>
      <c r="L18" s="14"/>
    </row>
    <row r="19" spans="3:12" ht="17.25" thickBot="1" x14ac:dyDescent="0.35"/>
    <row r="20" spans="3:12" x14ac:dyDescent="0.3">
      <c r="C20" s="31" t="s">
        <v>43</v>
      </c>
      <c r="D20" s="32"/>
      <c r="E20" s="32"/>
      <c r="F20" s="32"/>
      <c r="G20" s="32"/>
      <c r="H20" s="32"/>
      <c r="I20" s="32"/>
      <c r="J20" s="32"/>
      <c r="K20" s="32"/>
      <c r="L20" s="33"/>
    </row>
    <row r="21" spans="3:12" x14ac:dyDescent="0.3">
      <c r="C21" s="34"/>
      <c r="D21" s="35"/>
      <c r="E21" s="35"/>
      <c r="F21" s="35"/>
      <c r="G21" s="35"/>
      <c r="H21" s="35"/>
      <c r="I21" s="35"/>
      <c r="J21" s="35"/>
      <c r="K21" s="35"/>
      <c r="L21" s="36"/>
    </row>
    <row r="22" spans="3:12" x14ac:dyDescent="0.3">
      <c r="C22" s="34"/>
      <c r="D22" s="35"/>
      <c r="E22" s="35"/>
      <c r="F22" s="35"/>
      <c r="G22" s="35"/>
      <c r="H22" s="35"/>
      <c r="I22" s="35"/>
      <c r="J22" s="35"/>
      <c r="K22" s="35"/>
      <c r="L22" s="36"/>
    </row>
    <row r="23" spans="3:12" x14ac:dyDescent="0.3">
      <c r="C23" s="34"/>
      <c r="D23" s="35"/>
      <c r="E23" s="35"/>
      <c r="F23" s="35"/>
      <c r="G23" s="35"/>
      <c r="H23" s="35"/>
      <c r="I23" s="35"/>
      <c r="J23" s="35"/>
      <c r="K23" s="35"/>
      <c r="L23" s="36"/>
    </row>
    <row r="24" spans="3:12" x14ac:dyDescent="0.3">
      <c r="C24" s="34"/>
      <c r="D24" s="35"/>
      <c r="E24" s="35"/>
      <c r="F24" s="35"/>
      <c r="G24" s="35"/>
      <c r="H24" s="35"/>
      <c r="I24" s="35"/>
      <c r="J24" s="35"/>
      <c r="K24" s="35"/>
      <c r="L24" s="36"/>
    </row>
    <row r="25" spans="3:12" x14ac:dyDescent="0.3">
      <c r="C25" s="34"/>
      <c r="D25" s="35"/>
      <c r="E25" s="35"/>
      <c r="F25" s="35"/>
      <c r="G25" s="35"/>
      <c r="H25" s="35"/>
      <c r="I25" s="35"/>
      <c r="J25" s="35"/>
      <c r="K25" s="35"/>
      <c r="L25" s="36"/>
    </row>
    <row r="26" spans="3:12" x14ac:dyDescent="0.3">
      <c r="C26" s="34"/>
      <c r="D26" s="35"/>
      <c r="E26" s="35"/>
      <c r="F26" s="35"/>
      <c r="G26" s="35"/>
      <c r="H26" s="35"/>
      <c r="I26" s="35"/>
      <c r="J26" s="35"/>
      <c r="K26" s="35"/>
      <c r="L26" s="36"/>
    </row>
    <row r="27" spans="3:12" x14ac:dyDescent="0.3">
      <c r="C27" s="34"/>
      <c r="D27" s="35"/>
      <c r="E27" s="35"/>
      <c r="F27" s="35"/>
      <c r="G27" s="35"/>
      <c r="H27" s="35"/>
      <c r="I27" s="35"/>
      <c r="J27" s="35"/>
      <c r="K27" s="35"/>
      <c r="L27" s="36"/>
    </row>
    <row r="28" spans="3:12" x14ac:dyDescent="0.3">
      <c r="C28" s="34"/>
      <c r="D28" s="35"/>
      <c r="E28" s="35"/>
      <c r="F28" s="35"/>
      <c r="G28" s="35"/>
      <c r="H28" s="35"/>
      <c r="I28" s="35"/>
      <c r="J28" s="35"/>
      <c r="K28" s="35"/>
      <c r="L28" s="36"/>
    </row>
    <row r="29" spans="3:12" x14ac:dyDescent="0.3">
      <c r="C29" s="34"/>
      <c r="D29" s="35"/>
      <c r="E29" s="35"/>
      <c r="F29" s="35"/>
      <c r="G29" s="35"/>
      <c r="H29" s="35"/>
      <c r="I29" s="35"/>
      <c r="J29" s="35"/>
      <c r="K29" s="35"/>
      <c r="L29" s="36"/>
    </row>
    <row r="30" spans="3:12" x14ac:dyDescent="0.3">
      <c r="C30" s="34"/>
      <c r="D30" s="35"/>
      <c r="E30" s="35"/>
      <c r="F30" s="35"/>
      <c r="G30" s="35"/>
      <c r="H30" s="35"/>
      <c r="I30" s="35"/>
      <c r="J30" s="35"/>
      <c r="K30" s="35"/>
      <c r="L30" s="36"/>
    </row>
    <row r="31" spans="3:12" ht="17.25" thickBot="1" x14ac:dyDescent="0.35">
      <c r="C31" s="37"/>
      <c r="D31" s="38"/>
      <c r="E31" s="38"/>
      <c r="F31" s="38"/>
      <c r="G31" s="38"/>
      <c r="H31" s="38"/>
      <c r="I31" s="38"/>
      <c r="J31" s="38"/>
      <c r="K31" s="38"/>
      <c r="L31" s="39"/>
    </row>
  </sheetData>
  <mergeCells count="17">
    <mergeCell ref="F14:L14"/>
    <mergeCell ref="F18:L18"/>
    <mergeCell ref="F12:L12"/>
    <mergeCell ref="F13:L13"/>
    <mergeCell ref="F17:L17"/>
    <mergeCell ref="C20:L31"/>
    <mergeCell ref="F8:L8"/>
    <mergeCell ref="F9:L9"/>
    <mergeCell ref="F10:L10"/>
    <mergeCell ref="F11:L11"/>
    <mergeCell ref="F15:L15"/>
    <mergeCell ref="F16:L16"/>
    <mergeCell ref="D2:L2"/>
    <mergeCell ref="D3:L3"/>
    <mergeCell ref="D4:L4"/>
    <mergeCell ref="F6:L6"/>
    <mergeCell ref="F7:L7"/>
  </mergeCells>
  <pageMargins left="0.511811024" right="0.511811024" top="0.78740157499999996" bottom="0.78740157499999996" header="0.31496062000000002" footer="0.31496062000000002"/>
  <pageSetup paperSize="9" scale="90" orientation="landscape" r:id="rId1"/>
  <headerFooter>
    <oddHeader>&amp;C&amp;"Arial Black,Regular"&amp;24ORÇAMENTO DE PROJETO ESTRUTURAL</oddHeader>
    <oddFooter>&amp;LRevisão nº: &amp;CAprovado por: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F13" sqref="F13"/>
    </sheetView>
  </sheetViews>
  <sheetFormatPr defaultRowHeight="15" x14ac:dyDescent="0.25"/>
  <cols>
    <col min="1" max="1" width="7.140625" style="1" bestFit="1" customWidth="1"/>
    <col min="2" max="2" width="51.85546875" style="1" bestFit="1" customWidth="1"/>
    <col min="3" max="3" width="13.28515625" style="1" bestFit="1" customWidth="1"/>
    <col min="4" max="4" width="9.140625" style="1"/>
    <col min="5" max="5" width="32.85546875" style="1" bestFit="1" customWidth="1"/>
    <col min="6" max="6" width="13.28515625" style="1" bestFit="1" customWidth="1"/>
    <col min="7" max="7" width="7.140625" style="1" bestFit="1" customWidth="1"/>
    <col min="8" max="8" width="2.5703125" style="1" customWidth="1"/>
    <col min="9" max="9" width="3" style="1" bestFit="1" customWidth="1"/>
    <col min="10" max="10" width="19.85546875" style="1" bestFit="1" customWidth="1"/>
    <col min="11" max="16384" width="9.140625" style="1"/>
  </cols>
  <sheetData>
    <row r="1" spans="1:7" x14ac:dyDescent="0.25">
      <c r="A1" s="2" t="s">
        <v>31</v>
      </c>
      <c r="B1" s="2" t="s">
        <v>29</v>
      </c>
      <c r="C1" s="2" t="s">
        <v>32</v>
      </c>
      <c r="E1" s="2" t="s">
        <v>46</v>
      </c>
      <c r="F1" s="2" t="s">
        <v>47</v>
      </c>
      <c r="G1" s="2" t="s">
        <v>48</v>
      </c>
    </row>
    <row r="2" spans="1:7" x14ac:dyDescent="0.25">
      <c r="A2" s="2">
        <v>1</v>
      </c>
      <c r="B2" s="2" t="s">
        <v>7</v>
      </c>
      <c r="C2" s="2">
        <v>14</v>
      </c>
      <c r="E2" s="2" t="s">
        <v>44</v>
      </c>
      <c r="F2" s="42">
        <v>1000</v>
      </c>
      <c r="G2" s="2" t="s">
        <v>49</v>
      </c>
    </row>
    <row r="3" spans="1:7" x14ac:dyDescent="0.25">
      <c r="A3" s="2">
        <v>2</v>
      </c>
      <c r="B3" s="2" t="s">
        <v>8</v>
      </c>
      <c r="C3" s="2">
        <v>18</v>
      </c>
      <c r="E3" s="2" t="s">
        <v>45</v>
      </c>
      <c r="F3" s="3">
        <v>25000</v>
      </c>
      <c r="G3" s="2" t="s">
        <v>49</v>
      </c>
    </row>
    <row r="4" spans="1:7" x14ac:dyDescent="0.25">
      <c r="A4" s="2">
        <v>3</v>
      </c>
      <c r="B4" s="2" t="s">
        <v>9</v>
      </c>
      <c r="C4" s="2">
        <v>20</v>
      </c>
    </row>
    <row r="5" spans="1:7" x14ac:dyDescent="0.25">
      <c r="A5" s="2">
        <v>4</v>
      </c>
      <c r="B5" s="2" t="s">
        <v>10</v>
      </c>
      <c r="C5" s="2">
        <v>22</v>
      </c>
      <c r="E5" s="45" t="s">
        <v>72</v>
      </c>
      <c r="F5" s="45"/>
    </row>
    <row r="6" spans="1:7" x14ac:dyDescent="0.25">
      <c r="A6" s="2">
        <v>5</v>
      </c>
      <c r="B6" s="2" t="s">
        <v>11</v>
      </c>
      <c r="C6" s="2">
        <v>24</v>
      </c>
      <c r="E6" s="2" t="s">
        <v>60</v>
      </c>
      <c r="F6" s="2">
        <v>8</v>
      </c>
    </row>
    <row r="7" spans="1:7" x14ac:dyDescent="0.25">
      <c r="A7" s="2">
        <v>6</v>
      </c>
      <c r="B7" s="2" t="s">
        <v>12</v>
      </c>
      <c r="C7" s="2">
        <v>25</v>
      </c>
      <c r="E7" s="2" t="s">
        <v>61</v>
      </c>
      <c r="F7" s="2">
        <v>20</v>
      </c>
    </row>
    <row r="8" spans="1:7" x14ac:dyDescent="0.25">
      <c r="A8" s="2">
        <v>7</v>
      </c>
      <c r="B8" s="2" t="s">
        <v>13</v>
      </c>
      <c r="C8" s="2">
        <v>27</v>
      </c>
      <c r="E8" s="2" t="s">
        <v>62</v>
      </c>
      <c r="F8" s="4">
        <v>0.75</v>
      </c>
    </row>
    <row r="9" spans="1:7" x14ac:dyDescent="0.25">
      <c r="A9" s="2">
        <v>8</v>
      </c>
      <c r="B9" s="2" t="s">
        <v>14</v>
      </c>
      <c r="C9" s="2">
        <v>29</v>
      </c>
    </row>
    <row r="10" spans="1:7" x14ac:dyDescent="0.25">
      <c r="A10" s="2">
        <v>9</v>
      </c>
      <c r="B10" s="2" t="s">
        <v>15</v>
      </c>
      <c r="C10" s="2">
        <f>C2/2</f>
        <v>7</v>
      </c>
      <c r="E10" s="2" t="s">
        <v>63</v>
      </c>
      <c r="F10" s="2">
        <f>F6*F7*F8</f>
        <v>120</v>
      </c>
    </row>
    <row r="11" spans="1:7" x14ac:dyDescent="0.25">
      <c r="A11" s="2">
        <v>10</v>
      </c>
      <c r="B11" s="2" t="s">
        <v>16</v>
      </c>
      <c r="C11" s="2">
        <f t="shared" ref="C11" si="0">C3/2</f>
        <v>9</v>
      </c>
    </row>
    <row r="12" spans="1:7" x14ac:dyDescent="0.25">
      <c r="A12" s="2">
        <v>11</v>
      </c>
      <c r="B12" s="2" t="s">
        <v>17</v>
      </c>
      <c r="C12" s="2">
        <v>15</v>
      </c>
      <c r="E12" s="2" t="s">
        <v>73</v>
      </c>
      <c r="F12" s="3">
        <v>11500</v>
      </c>
    </row>
    <row r="13" spans="1:7" x14ac:dyDescent="0.25">
      <c r="A13" s="2">
        <v>12</v>
      </c>
      <c r="B13" s="2" t="s">
        <v>18</v>
      </c>
      <c r="C13" s="2">
        <v>18</v>
      </c>
    </row>
    <row r="14" spans="1:7" x14ac:dyDescent="0.25">
      <c r="A14" s="2">
        <v>13</v>
      </c>
      <c r="B14" s="2" t="s">
        <v>19</v>
      </c>
      <c r="C14" s="2">
        <v>20</v>
      </c>
    </row>
    <row r="15" spans="1:7" x14ac:dyDescent="0.25">
      <c r="A15" s="2">
        <v>14</v>
      </c>
      <c r="B15" s="2" t="s">
        <v>20</v>
      </c>
      <c r="C15" s="2">
        <v>21</v>
      </c>
    </row>
    <row r="16" spans="1:7" x14ac:dyDescent="0.25">
      <c r="A16" s="2">
        <v>15</v>
      </c>
      <c r="B16" s="2" t="s">
        <v>21</v>
      </c>
      <c r="C16" s="2">
        <v>22</v>
      </c>
    </row>
    <row r="17" spans="1:3" x14ac:dyDescent="0.25">
      <c r="A17" s="2">
        <v>16</v>
      </c>
      <c r="B17" s="2" t="s">
        <v>22</v>
      </c>
      <c r="C17" s="2">
        <v>23</v>
      </c>
    </row>
    <row r="18" spans="1:3" x14ac:dyDescent="0.25">
      <c r="A18" s="2">
        <v>17</v>
      </c>
      <c r="B18" s="2" t="s">
        <v>23</v>
      </c>
      <c r="C18" s="2">
        <v>35</v>
      </c>
    </row>
    <row r="19" spans="1:3" x14ac:dyDescent="0.25">
      <c r="A19" s="2">
        <v>18</v>
      </c>
      <c r="B19" s="2" t="s">
        <v>24</v>
      </c>
      <c r="C19" s="2">
        <v>45</v>
      </c>
    </row>
    <row r="20" spans="1:3" x14ac:dyDescent="0.25">
      <c r="A20" s="2">
        <v>19</v>
      </c>
      <c r="B20" s="2" t="s">
        <v>25</v>
      </c>
      <c r="C20" s="2">
        <v>30</v>
      </c>
    </row>
    <row r="21" spans="1:3" x14ac:dyDescent="0.25">
      <c r="A21" s="2">
        <v>20</v>
      </c>
      <c r="B21" s="2" t="s">
        <v>26</v>
      </c>
      <c r="C21" s="2">
        <v>35</v>
      </c>
    </row>
    <row r="22" spans="1:3" x14ac:dyDescent="0.25">
      <c r="A22" s="2">
        <v>21</v>
      </c>
      <c r="B22" s="2" t="s">
        <v>27</v>
      </c>
      <c r="C22" s="2">
        <v>33</v>
      </c>
    </row>
    <row r="23" spans="1:3" x14ac:dyDescent="0.25">
      <c r="A23" s="2">
        <v>22</v>
      </c>
      <c r="B23" s="2" t="s">
        <v>28</v>
      </c>
      <c r="C23" s="2">
        <v>45</v>
      </c>
    </row>
    <row r="24" spans="1:3" x14ac:dyDescent="0.25">
      <c r="A24" s="2">
        <v>23</v>
      </c>
      <c r="B24" s="2" t="s">
        <v>33</v>
      </c>
      <c r="C24" s="2">
        <v>42</v>
      </c>
    </row>
    <row r="25" spans="1:3" x14ac:dyDescent="0.25">
      <c r="A25" s="2">
        <v>24</v>
      </c>
      <c r="B25" s="2" t="s">
        <v>34</v>
      </c>
      <c r="C25" s="2">
        <v>45</v>
      </c>
    </row>
  </sheetData>
  <mergeCells count="1">
    <mergeCell ref="E5:F5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9" sqref="C9"/>
    </sheetView>
  </sheetViews>
  <sheetFormatPr defaultRowHeight="15" x14ac:dyDescent="0.25"/>
  <cols>
    <col min="1" max="1" width="3" style="1" bestFit="1" customWidth="1"/>
    <col min="2" max="2" width="40.140625" style="1" customWidth="1"/>
    <col min="3" max="3" width="12.140625" style="1" bestFit="1" customWidth="1"/>
    <col min="4" max="16384" width="9.140625" style="1"/>
  </cols>
  <sheetData>
    <row r="1" spans="1:3" x14ac:dyDescent="0.25">
      <c r="B1" s="44" t="s">
        <v>59</v>
      </c>
      <c r="C1" s="41">
        <f>SUBTOTAL(9,C3:C1082)</f>
        <v>2240</v>
      </c>
    </row>
    <row r="2" spans="1:3" x14ac:dyDescent="0.25">
      <c r="A2" s="2"/>
      <c r="B2" s="43" t="s">
        <v>50</v>
      </c>
      <c r="C2" s="43" t="s">
        <v>47</v>
      </c>
    </row>
    <row r="3" spans="1:3" x14ac:dyDescent="0.25">
      <c r="A3" s="43">
        <v>1</v>
      </c>
      <c r="B3" s="2" t="s">
        <v>51</v>
      </c>
      <c r="C3" s="3">
        <v>1000</v>
      </c>
    </row>
    <row r="4" spans="1:3" x14ac:dyDescent="0.25">
      <c r="A4" s="43">
        <v>2</v>
      </c>
      <c r="B4" s="2" t="s">
        <v>56</v>
      </c>
      <c r="C4" s="3">
        <v>300</v>
      </c>
    </row>
    <row r="5" spans="1:3" x14ac:dyDescent="0.25">
      <c r="A5" s="43">
        <v>3</v>
      </c>
      <c r="B5" s="2" t="s">
        <v>52</v>
      </c>
      <c r="C5" s="3">
        <v>150</v>
      </c>
    </row>
    <row r="6" spans="1:3" x14ac:dyDescent="0.25">
      <c r="A6" s="43">
        <v>4</v>
      </c>
      <c r="B6" s="2" t="s">
        <v>53</v>
      </c>
      <c r="C6" s="3">
        <v>150</v>
      </c>
    </row>
    <row r="7" spans="1:3" x14ac:dyDescent="0.25">
      <c r="A7" s="43">
        <v>5</v>
      </c>
      <c r="B7" s="2" t="s">
        <v>54</v>
      </c>
      <c r="C7" s="3">
        <v>250</v>
      </c>
    </row>
    <row r="8" spans="1:3" x14ac:dyDescent="0.25">
      <c r="A8" s="43">
        <v>6</v>
      </c>
      <c r="B8" s="2" t="s">
        <v>55</v>
      </c>
      <c r="C8" s="3">
        <v>390</v>
      </c>
    </row>
    <row r="9" spans="1:3" x14ac:dyDescent="0.25">
      <c r="A9" s="43">
        <v>7</v>
      </c>
      <c r="B9" s="2" t="s">
        <v>57</v>
      </c>
      <c r="C9" s="3">
        <v>0</v>
      </c>
    </row>
    <row r="10" spans="1:3" x14ac:dyDescent="0.25">
      <c r="A10" s="43">
        <v>8</v>
      </c>
      <c r="B10" s="2" t="s">
        <v>58</v>
      </c>
      <c r="C10" s="3">
        <v>0</v>
      </c>
    </row>
    <row r="11" spans="1:3" x14ac:dyDescent="0.25">
      <c r="A11" s="43">
        <v>9</v>
      </c>
      <c r="B11" s="2"/>
      <c r="C11" s="3"/>
    </row>
    <row r="12" spans="1:3" x14ac:dyDescent="0.25">
      <c r="A12" s="43">
        <v>10</v>
      </c>
      <c r="B12" s="2"/>
      <c r="C12" s="3"/>
    </row>
    <row r="13" spans="1:3" x14ac:dyDescent="0.25">
      <c r="A13" s="43">
        <v>11</v>
      </c>
      <c r="B13" s="2"/>
      <c r="C13" s="3"/>
    </row>
    <row r="14" spans="1:3" x14ac:dyDescent="0.25">
      <c r="A14" s="43">
        <v>12</v>
      </c>
      <c r="B14" s="2"/>
      <c r="C14" s="3"/>
    </row>
    <row r="15" spans="1:3" x14ac:dyDescent="0.25">
      <c r="A15" s="43">
        <v>13</v>
      </c>
      <c r="B15" s="2"/>
      <c r="C15" s="3"/>
    </row>
    <row r="16" spans="1:3" x14ac:dyDescent="0.25">
      <c r="A16" s="43">
        <v>14</v>
      </c>
      <c r="B16" s="2"/>
      <c r="C16" s="3"/>
    </row>
    <row r="17" spans="1:3" x14ac:dyDescent="0.25">
      <c r="A17" s="43">
        <v>15</v>
      </c>
      <c r="B17" s="2"/>
      <c r="C17" s="3"/>
    </row>
    <row r="18" spans="1:3" x14ac:dyDescent="0.25">
      <c r="A18" s="43">
        <v>16</v>
      </c>
      <c r="B18" s="2"/>
      <c r="C18" s="3"/>
    </row>
    <row r="19" spans="1:3" x14ac:dyDescent="0.25">
      <c r="A19" s="43">
        <v>17</v>
      </c>
      <c r="B19" s="2"/>
      <c r="C19" s="3"/>
    </row>
    <row r="20" spans="1:3" x14ac:dyDescent="0.25">
      <c r="A20" s="43">
        <v>18</v>
      </c>
      <c r="B20" s="2"/>
      <c r="C20" s="3"/>
    </row>
    <row r="21" spans="1:3" x14ac:dyDescent="0.25">
      <c r="A21" s="43">
        <v>19</v>
      </c>
      <c r="B21" s="2"/>
      <c r="C21" s="3"/>
    </row>
    <row r="22" spans="1:3" x14ac:dyDescent="0.25">
      <c r="A22" s="43">
        <v>20</v>
      </c>
      <c r="B22" s="2"/>
      <c r="C22" s="3"/>
    </row>
    <row r="23" spans="1:3" x14ac:dyDescent="0.25">
      <c r="A23" s="43">
        <v>21</v>
      </c>
      <c r="B23" s="2"/>
      <c r="C23" s="3"/>
    </row>
    <row r="24" spans="1:3" x14ac:dyDescent="0.25">
      <c r="A24" s="43">
        <v>22</v>
      </c>
      <c r="B24" s="2"/>
      <c r="C24" s="3"/>
    </row>
    <row r="25" spans="1:3" x14ac:dyDescent="0.25">
      <c r="A25" s="43">
        <v>23</v>
      </c>
      <c r="B25" s="2"/>
      <c r="C25" s="3"/>
    </row>
    <row r="26" spans="1:3" x14ac:dyDescent="0.25">
      <c r="A26" s="43">
        <v>24</v>
      </c>
      <c r="B26" s="2"/>
      <c r="C26" s="3"/>
    </row>
    <row r="27" spans="1:3" x14ac:dyDescent="0.25">
      <c r="A27" s="43">
        <v>25</v>
      </c>
      <c r="B27" s="2"/>
      <c r="C27" s="3"/>
    </row>
    <row r="28" spans="1:3" x14ac:dyDescent="0.25">
      <c r="A28" s="43">
        <v>26</v>
      </c>
      <c r="B28" s="2"/>
      <c r="C28" s="3"/>
    </row>
    <row r="29" spans="1:3" x14ac:dyDescent="0.25">
      <c r="A29" s="43">
        <v>27</v>
      </c>
      <c r="B29" s="2"/>
      <c r="C29" s="3"/>
    </row>
    <row r="30" spans="1:3" x14ac:dyDescent="0.25">
      <c r="A30" s="43">
        <v>28</v>
      </c>
      <c r="B30" s="2"/>
      <c r="C30" s="3"/>
    </row>
    <row r="31" spans="1:3" x14ac:dyDescent="0.25">
      <c r="A31" s="43">
        <v>29</v>
      </c>
      <c r="B31" s="2"/>
      <c r="C31" s="3"/>
    </row>
    <row r="32" spans="1:3" x14ac:dyDescent="0.25">
      <c r="A32" s="43">
        <v>30</v>
      </c>
      <c r="B32" s="2"/>
      <c r="C32" s="3"/>
    </row>
    <row r="33" spans="1:3" x14ac:dyDescent="0.25">
      <c r="A33" s="43">
        <v>31</v>
      </c>
      <c r="B33" s="2"/>
      <c r="C33" s="3"/>
    </row>
    <row r="34" spans="1:3" x14ac:dyDescent="0.25">
      <c r="A34" s="43">
        <v>32</v>
      </c>
      <c r="B34" s="2"/>
      <c r="C34" s="3"/>
    </row>
    <row r="35" spans="1:3" x14ac:dyDescent="0.25">
      <c r="A35" s="43">
        <v>33</v>
      </c>
      <c r="B35" s="2"/>
      <c r="C35" s="3"/>
    </row>
    <row r="36" spans="1:3" x14ac:dyDescent="0.25">
      <c r="A36" s="43">
        <v>34</v>
      </c>
      <c r="B36" s="2"/>
      <c r="C36" s="3"/>
    </row>
    <row r="37" spans="1:3" x14ac:dyDescent="0.25">
      <c r="A37" s="43">
        <v>35</v>
      </c>
      <c r="B37" s="2"/>
      <c r="C37" s="3"/>
    </row>
    <row r="38" spans="1:3" x14ac:dyDescent="0.25">
      <c r="A38" s="43">
        <v>36</v>
      </c>
      <c r="B38" s="2"/>
      <c r="C38" s="3"/>
    </row>
    <row r="39" spans="1:3" x14ac:dyDescent="0.25">
      <c r="A39" s="43">
        <v>37</v>
      </c>
      <c r="B39" s="2"/>
      <c r="C39" s="3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Método 1</vt:lpstr>
      <vt:lpstr>Método 2</vt:lpstr>
      <vt:lpstr>Dados</vt:lpstr>
      <vt:lpstr>Despesas Fixas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</dc:creator>
  <cp:lastModifiedBy>Felipe</cp:lastModifiedBy>
  <dcterms:created xsi:type="dcterms:W3CDTF">2017-03-01T16:16:35Z</dcterms:created>
  <dcterms:modified xsi:type="dcterms:W3CDTF">2017-03-01T18:03:30Z</dcterms:modified>
</cp:coreProperties>
</file>